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4240" windowHeight="10800"/>
  </bookViews>
  <sheets>
    <sheet name="Feuil1" sheetId="4" r:id="rId1"/>
    <sheet name="Inter" sheetId="5" state="hidden" r:id="rId2"/>
    <sheet name="Inter2" sheetId="6" state="hidden" r:id="rId3"/>
    <sheet name="Inter3" sheetId="7" state="hidden" r:id="rId4"/>
    <sheet name="Feuil2" sheetId="8" state="hidden" r:id="rId5"/>
    <sheet name="Feuil3" sheetId="9" state="hidden" r:id="rId6"/>
  </sheets>
  <calcPr calcId="124519"/>
</workbook>
</file>

<file path=xl/calcChain.xml><?xml version="1.0" encoding="utf-8"?>
<calcChain xmlns="http://schemas.openxmlformats.org/spreadsheetml/2006/main">
  <c r="Z113" i="5"/>
  <c r="Z112"/>
  <c r="Z111"/>
  <c r="Z109"/>
  <c r="Z110" s="1"/>
  <c r="Z107"/>
  <c r="Z106"/>
  <c r="A1" i="6"/>
  <c r="Y2" i="5"/>
  <c r="Y3" s="1"/>
  <c r="Y4" s="1"/>
  <c r="Y5" s="1"/>
  <c r="Y6" s="1"/>
  <c r="Y7" s="1"/>
  <c r="Y8" s="1"/>
  <c r="Y9" s="1"/>
  <c r="Y10" s="1"/>
  <c r="Y11" s="1"/>
  <c r="Y12" s="1"/>
  <c r="Y13" s="1"/>
  <c r="Y14" s="1"/>
  <c r="Y15" s="1"/>
  <c r="Y16" s="1"/>
  <c r="Y17" s="1"/>
  <c r="Y18" s="1"/>
  <c r="Y19" s="1"/>
  <c r="Y20" s="1"/>
  <c r="Y21" s="1"/>
  <c r="Y22" s="1"/>
  <c r="Y23" s="1"/>
  <c r="Y24" s="1"/>
  <c r="Y25" s="1"/>
  <c r="Y26" s="1"/>
  <c r="Y27" s="1"/>
  <c r="Y28" s="1"/>
  <c r="Y29" s="1"/>
  <c r="Y30" s="1"/>
  <c r="Y31" s="1"/>
  <c r="Y32" s="1"/>
  <c r="Y33" s="1"/>
  <c r="Y34" s="1"/>
  <c r="Y35" s="1"/>
  <c r="Y36" s="1"/>
  <c r="Y37" s="1"/>
  <c r="Y38" s="1"/>
  <c r="Y39" s="1"/>
  <c r="Y40" s="1"/>
  <c r="Y41" s="1"/>
  <c r="Y42" s="1"/>
  <c r="Y43" s="1"/>
  <c r="Y44" s="1"/>
  <c r="Y45" s="1"/>
  <c r="Y46" s="1"/>
  <c r="Y47" s="1"/>
  <c r="Y48" s="1"/>
  <c r="Y49" s="1"/>
  <c r="Y50" s="1"/>
  <c r="Y51" s="1"/>
  <c r="Y52" s="1"/>
  <c r="Y53" s="1"/>
  <c r="Y54" s="1"/>
  <c r="Y55" s="1"/>
  <c r="Y56" s="1"/>
  <c r="Y57" s="1"/>
  <c r="Y58" s="1"/>
  <c r="Y59" s="1"/>
  <c r="Y60" s="1"/>
  <c r="Y61" s="1"/>
  <c r="Y62" s="1"/>
  <c r="Y63" s="1"/>
  <c r="Y64" s="1"/>
  <c r="Y65" s="1"/>
  <c r="Y66" s="1"/>
  <c r="Y67" s="1"/>
  <c r="Y68" s="1"/>
  <c r="Y69" s="1"/>
  <c r="Y70" s="1"/>
  <c r="Y71" s="1"/>
  <c r="Y72" s="1"/>
  <c r="Y73" s="1"/>
  <c r="Y74" s="1"/>
  <c r="Y75" s="1"/>
  <c r="Y76" s="1"/>
  <c r="Y77" s="1"/>
  <c r="Y78" s="1"/>
  <c r="Y79" s="1"/>
  <c r="Y80" s="1"/>
  <c r="Y81" s="1"/>
  <c r="Y82" s="1"/>
  <c r="Y83" s="1"/>
  <c r="Y84" s="1"/>
  <c r="Y85" s="1"/>
  <c r="Y86" s="1"/>
  <c r="Y87" s="1"/>
  <c r="Y88" s="1"/>
  <c r="Y89" s="1"/>
  <c r="Y90" s="1"/>
  <c r="Y91" s="1"/>
  <c r="Y92" s="1"/>
  <c r="Y93" s="1"/>
  <c r="Y94" s="1"/>
  <c r="Y95" s="1"/>
  <c r="Y96" s="1"/>
  <c r="Y97" s="1"/>
  <c r="Y98" s="1"/>
  <c r="Y99" s="1"/>
  <c r="Y100" s="1"/>
  <c r="A9" i="6"/>
  <c r="L51" i="8" l="1"/>
  <c r="J51" i="5"/>
  <c r="T51" s="1"/>
  <c r="A51"/>
  <c r="G52" i="8" s="1"/>
  <c r="A105" i="5"/>
  <c r="J105"/>
  <c r="A50"/>
  <c r="A49"/>
  <c r="C50" i="8" s="1"/>
  <c r="A48" i="5"/>
  <c r="A47"/>
  <c r="F48" i="8" s="1"/>
  <c r="A5" i="5"/>
  <c r="A4"/>
  <c r="A3"/>
  <c r="A2"/>
  <c r="A1"/>
  <c r="B2" i="8" s="1"/>
  <c r="E50"/>
  <c r="L4"/>
  <c r="J4"/>
  <c r="L3"/>
  <c r="J3"/>
  <c r="L2"/>
  <c r="J2"/>
  <c r="A13" i="6"/>
  <c r="B13" s="1"/>
  <c r="C13" s="1"/>
  <c r="A12"/>
  <c r="B12" s="1"/>
  <c r="A11"/>
  <c r="B11" s="1"/>
  <c r="A10"/>
  <c r="B10" s="1"/>
  <c r="B9"/>
  <c r="J1"/>
  <c r="J3" i="5"/>
  <c r="J2"/>
  <c r="J1"/>
  <c r="U1" s="1"/>
  <c r="F47"/>
  <c r="G47" s="1"/>
  <c r="H47" s="1"/>
  <c r="E4" i="6"/>
  <c r="E5" s="1"/>
  <c r="D4"/>
  <c r="D5" s="1"/>
  <c r="C4"/>
  <c r="C5" s="1"/>
  <c r="B4"/>
  <c r="B5" s="1"/>
  <c r="A4"/>
  <c r="A5" s="1"/>
  <c r="B1"/>
  <c r="F51" i="5" l="1"/>
  <c r="G51" s="1"/>
  <c r="H51" s="1"/>
  <c r="D52" i="8"/>
  <c r="R51" i="5"/>
  <c r="O51"/>
  <c r="N51"/>
  <c r="Q51"/>
  <c r="K51"/>
  <c r="H52" i="8"/>
  <c r="P51" i="5"/>
  <c r="L51"/>
  <c r="U51"/>
  <c r="M51"/>
  <c r="S51"/>
  <c r="C51"/>
  <c r="D51" s="1"/>
  <c r="E51" s="1"/>
  <c r="B51"/>
  <c r="C52" i="8"/>
  <c r="B52"/>
  <c r="D48"/>
  <c r="J52" i="5"/>
  <c r="L52" i="8"/>
  <c r="J51"/>
  <c r="J52"/>
  <c r="A52" i="5"/>
  <c r="F52" i="8"/>
  <c r="E52"/>
  <c r="H48"/>
  <c r="U3" i="5"/>
  <c r="N3"/>
  <c r="M3"/>
  <c r="B4" i="8"/>
  <c r="G4"/>
  <c r="B6"/>
  <c r="G6"/>
  <c r="H49"/>
  <c r="B49"/>
  <c r="G49"/>
  <c r="F50" i="5"/>
  <c r="G50" s="1"/>
  <c r="H50" s="1"/>
  <c r="B51" i="8"/>
  <c r="G51"/>
  <c r="H51"/>
  <c r="E51"/>
  <c r="C51"/>
  <c r="F51"/>
  <c r="D51"/>
  <c r="T2" i="5"/>
  <c r="N2"/>
  <c r="L2"/>
  <c r="M2"/>
  <c r="B3" i="8"/>
  <c r="G3"/>
  <c r="B5"/>
  <c r="G5"/>
  <c r="B48"/>
  <c r="G48"/>
  <c r="H50"/>
  <c r="B50"/>
  <c r="G50"/>
  <c r="F48" i="5"/>
  <c r="G48" s="1"/>
  <c r="H48" s="1"/>
  <c r="I51"/>
  <c r="I52" i="8" s="1"/>
  <c r="A6" i="5"/>
  <c r="C7" i="8" s="1"/>
  <c r="F49" i="5"/>
  <c r="G49" s="1"/>
  <c r="H49" s="1"/>
  <c r="C48" i="8"/>
  <c r="E48"/>
  <c r="D50"/>
  <c r="F50"/>
  <c r="B1" i="5"/>
  <c r="G2" i="8"/>
  <c r="B4" i="5"/>
  <c r="B48"/>
  <c r="B50"/>
  <c r="B3"/>
  <c r="B5"/>
  <c r="B47"/>
  <c r="B49"/>
  <c r="B2"/>
  <c r="C49" i="8"/>
  <c r="D49"/>
  <c r="E49"/>
  <c r="F49"/>
  <c r="C11" i="6"/>
  <c r="C10"/>
  <c r="C12"/>
  <c r="P3" i="5"/>
  <c r="R3"/>
  <c r="T3"/>
  <c r="E1" i="6"/>
  <c r="G1"/>
  <c r="I1"/>
  <c r="K1"/>
  <c r="L3" i="5"/>
  <c r="O3"/>
  <c r="Q3"/>
  <c r="S3"/>
  <c r="D1" i="6"/>
  <c r="F1"/>
  <c r="H1"/>
  <c r="B14"/>
  <c r="N1" i="5"/>
  <c r="P1"/>
  <c r="R1"/>
  <c r="T1"/>
  <c r="O2"/>
  <c r="Q2"/>
  <c r="S2"/>
  <c r="U2"/>
  <c r="L1"/>
  <c r="O1"/>
  <c r="Q1"/>
  <c r="S1"/>
  <c r="P2"/>
  <c r="R2"/>
  <c r="H2" i="8"/>
  <c r="F2"/>
  <c r="D2"/>
  <c r="F1" i="5"/>
  <c r="G1" s="1"/>
  <c r="H1" s="1"/>
  <c r="E2" i="8"/>
  <c r="C2"/>
  <c r="H4"/>
  <c r="F4"/>
  <c r="D4"/>
  <c r="E4"/>
  <c r="C4"/>
  <c r="F3" i="5"/>
  <c r="G3" s="1"/>
  <c r="H3" s="1"/>
  <c r="H6" i="8"/>
  <c r="F6"/>
  <c r="D6"/>
  <c r="F5" i="5"/>
  <c r="G5" s="1"/>
  <c r="H5" s="1"/>
  <c r="E6" i="8"/>
  <c r="C6"/>
  <c r="E3"/>
  <c r="C3"/>
  <c r="F2" i="5"/>
  <c r="G2" s="1"/>
  <c r="H2" s="1"/>
  <c r="H3" i="8"/>
  <c r="F3"/>
  <c r="D3"/>
  <c r="E5"/>
  <c r="C5"/>
  <c r="F4" i="5"/>
  <c r="G4" s="1"/>
  <c r="H4" s="1"/>
  <c r="H5" i="8"/>
  <c r="F5"/>
  <c r="D5"/>
  <c r="E7"/>
  <c r="G5" i="6"/>
  <c r="C1"/>
  <c r="C9"/>
  <c r="C1" i="5"/>
  <c r="D1" s="1"/>
  <c r="E1" s="1"/>
  <c r="K1"/>
  <c r="M1"/>
  <c r="C2"/>
  <c r="D2" s="1"/>
  <c r="E2" s="1"/>
  <c r="K2"/>
  <c r="C3"/>
  <c r="D3" s="1"/>
  <c r="E3" s="1"/>
  <c r="K3"/>
  <c r="C4"/>
  <c r="D4" s="1"/>
  <c r="E4" s="1"/>
  <c r="C5"/>
  <c r="D5" s="1"/>
  <c r="E5" s="1"/>
  <c r="C47"/>
  <c r="D47" s="1"/>
  <c r="E47" s="1"/>
  <c r="C48"/>
  <c r="D48" s="1"/>
  <c r="E48" s="1"/>
  <c r="C49"/>
  <c r="D49" s="1"/>
  <c r="E49" s="1"/>
  <c r="C50"/>
  <c r="D50" s="1"/>
  <c r="E50" s="1"/>
  <c r="F7" i="8" l="1"/>
  <c r="V51" i="5"/>
  <c r="X51" s="1"/>
  <c r="AA51" s="1"/>
  <c r="C6"/>
  <c r="D6" s="1"/>
  <c r="E6" s="1"/>
  <c r="F6"/>
  <c r="G6" s="1"/>
  <c r="H6" s="1"/>
  <c r="L53" i="8"/>
  <c r="J53" i="5"/>
  <c r="P52"/>
  <c r="L52"/>
  <c r="R52"/>
  <c r="M52"/>
  <c r="Q52"/>
  <c r="U52"/>
  <c r="N52"/>
  <c r="T52"/>
  <c r="K52"/>
  <c r="O52"/>
  <c r="S52"/>
  <c r="J53" i="8"/>
  <c r="A53" i="5"/>
  <c r="G53" i="8"/>
  <c r="E53"/>
  <c r="F52" i="5"/>
  <c r="G52" s="1"/>
  <c r="H52" s="1"/>
  <c r="D53" i="8"/>
  <c r="B53"/>
  <c r="H53"/>
  <c r="C53"/>
  <c r="F53"/>
  <c r="B52" i="5"/>
  <c r="C52"/>
  <c r="D52" s="1"/>
  <c r="M1" i="6"/>
  <c r="D7" i="8"/>
  <c r="H7"/>
  <c r="L1" i="6"/>
  <c r="W51" i="5"/>
  <c r="K52" i="8" s="1"/>
  <c r="M52" s="1"/>
  <c r="B6" i="5"/>
  <c r="B7" i="8"/>
  <c r="G7"/>
  <c r="A48"/>
  <c r="A54"/>
  <c r="A52"/>
  <c r="A53"/>
  <c r="A51"/>
  <c r="A49"/>
  <c r="A50"/>
  <c r="I50" i="5"/>
  <c r="I51" i="8" s="1"/>
  <c r="I49" i="5"/>
  <c r="I50" i="8" s="1"/>
  <c r="I48" i="5"/>
  <c r="I49" i="8" s="1"/>
  <c r="I47" i="5"/>
  <c r="I48" i="8" s="1"/>
  <c r="A7" i="5"/>
  <c r="C14" i="6"/>
  <c r="A15" s="1"/>
  <c r="T105" i="5"/>
  <c r="R105"/>
  <c r="P105"/>
  <c r="N105"/>
  <c r="U105"/>
  <c r="S105"/>
  <c r="Q105"/>
  <c r="O105"/>
  <c r="L105"/>
  <c r="I4"/>
  <c r="I5" i="8" s="1"/>
  <c r="I3" i="5"/>
  <c r="I4" i="8" s="1"/>
  <c r="I2" i="5"/>
  <c r="I3" i="8" s="1"/>
  <c r="I1" i="5"/>
  <c r="I2" i="8" s="1"/>
  <c r="A7"/>
  <c r="A6"/>
  <c r="A5"/>
  <c r="A4"/>
  <c r="A3"/>
  <c r="A2"/>
  <c r="I5" i="5"/>
  <c r="I6" i="8" s="1"/>
  <c r="V3" i="5"/>
  <c r="V2"/>
  <c r="V1"/>
  <c r="M105"/>
  <c r="K105"/>
  <c r="I6" l="1"/>
  <c r="I7" i="8" s="1"/>
  <c r="J54" i="5"/>
  <c r="L54" i="8"/>
  <c r="V52" i="5"/>
  <c r="T53"/>
  <c r="M53"/>
  <c r="U53"/>
  <c r="K53"/>
  <c r="S53"/>
  <c r="N53"/>
  <c r="R53"/>
  <c r="Q53"/>
  <c r="O53"/>
  <c r="L53"/>
  <c r="P53"/>
  <c r="J54" i="8"/>
  <c r="A54" i="5"/>
  <c r="E52"/>
  <c r="I52" s="1"/>
  <c r="I53" i="8" s="1"/>
  <c r="G54"/>
  <c r="E54"/>
  <c r="F54"/>
  <c r="B53" i="5"/>
  <c r="B54" i="8"/>
  <c r="H54"/>
  <c r="C54"/>
  <c r="D54"/>
  <c r="C53" i="5"/>
  <c r="D53" s="1"/>
  <c r="E53" s="1"/>
  <c r="F53"/>
  <c r="G53" s="1"/>
  <c r="H53" s="1"/>
  <c r="A8" i="8"/>
  <c r="B8"/>
  <c r="G8"/>
  <c r="F8"/>
  <c r="F7" i="5"/>
  <c r="G7" s="1"/>
  <c r="H7" s="1"/>
  <c r="E8" i="8"/>
  <c r="B7" i="5"/>
  <c r="H8" i="8"/>
  <c r="D8"/>
  <c r="C8"/>
  <c r="C7" i="5"/>
  <c r="D7" s="1"/>
  <c r="A8"/>
  <c r="V105"/>
  <c r="Z105" s="1"/>
  <c r="X1"/>
  <c r="W1"/>
  <c r="K2" i="8" s="1"/>
  <c r="M2" s="1"/>
  <c r="X3" i="5"/>
  <c r="AA3" s="1"/>
  <c r="W3"/>
  <c r="K4" i="8" s="1"/>
  <c r="M4" s="1"/>
  <c r="X2" i="5"/>
  <c r="AA2" s="1"/>
  <c r="W2"/>
  <c r="K3" i="8" s="1"/>
  <c r="M3" s="1"/>
  <c r="I53" i="5" l="1"/>
  <c r="I54" i="8" s="1"/>
  <c r="X52" i="5"/>
  <c r="AA52" s="1"/>
  <c r="W52"/>
  <c r="K53" i="8" s="1"/>
  <c r="M53" s="1"/>
  <c r="L55"/>
  <c r="J55" i="5"/>
  <c r="V53"/>
  <c r="N54"/>
  <c r="L54"/>
  <c r="R54"/>
  <c r="M54"/>
  <c r="Q54"/>
  <c r="U54"/>
  <c r="P54"/>
  <c r="T54"/>
  <c r="K54"/>
  <c r="O54"/>
  <c r="S54"/>
  <c r="J55" i="8"/>
  <c r="A55" i="5"/>
  <c r="B55" i="8"/>
  <c r="H55"/>
  <c r="C55"/>
  <c r="F55"/>
  <c r="B54" i="5"/>
  <c r="C54"/>
  <c r="D54" s="1"/>
  <c r="E54" s="1"/>
  <c r="G55" i="8"/>
  <c r="E55"/>
  <c r="F54" i="5"/>
  <c r="G54" s="1"/>
  <c r="H54" s="1"/>
  <c r="D55" i="8"/>
  <c r="A55"/>
  <c r="B9"/>
  <c r="G9"/>
  <c r="C9"/>
  <c r="H9"/>
  <c r="D9"/>
  <c r="C8" i="5"/>
  <c r="D8" s="1"/>
  <c r="E8" s="1"/>
  <c r="B8"/>
  <c r="E9" i="8"/>
  <c r="F8" i="5"/>
  <c r="G8" s="1"/>
  <c r="H8" s="1"/>
  <c r="F9" i="8"/>
  <c r="A9"/>
  <c r="A9" i="5"/>
  <c r="E7"/>
  <c r="I7" s="1"/>
  <c r="I8" i="8" s="1"/>
  <c r="W105" i="5"/>
  <c r="X105"/>
  <c r="AA1"/>
  <c r="Z1"/>
  <c r="Z2" s="1"/>
  <c r="Z3" s="1"/>
  <c r="I8" l="1"/>
  <c r="I9" i="8" s="1"/>
  <c r="X53" i="5"/>
  <c r="AA53" s="1"/>
  <c r="W53"/>
  <c r="K54" i="8" s="1"/>
  <c r="M54" s="1"/>
  <c r="J56" i="5"/>
  <c r="L56" i="8"/>
  <c r="T55" i="5"/>
  <c r="M55"/>
  <c r="U55"/>
  <c r="O55"/>
  <c r="N55"/>
  <c r="R55"/>
  <c r="Q55"/>
  <c r="K55"/>
  <c r="S55"/>
  <c r="L55"/>
  <c r="P55"/>
  <c r="V54"/>
  <c r="J56" i="8"/>
  <c r="A56" i="5"/>
  <c r="I54"/>
  <c r="I55" i="8" s="1"/>
  <c r="B56"/>
  <c r="H56"/>
  <c r="C56"/>
  <c r="D56"/>
  <c r="C55" i="5"/>
  <c r="D55" s="1"/>
  <c r="E55" s="1"/>
  <c r="F55"/>
  <c r="G55" s="1"/>
  <c r="H55" s="1"/>
  <c r="G56" i="8"/>
  <c r="E56"/>
  <c r="F56"/>
  <c r="B55" i="5"/>
  <c r="A56" i="8"/>
  <c r="B10"/>
  <c r="G10"/>
  <c r="H10"/>
  <c r="D10"/>
  <c r="E10"/>
  <c r="F9" i="5"/>
  <c r="G9" s="1"/>
  <c r="H9" s="1"/>
  <c r="B9"/>
  <c r="F10" i="8"/>
  <c r="C10"/>
  <c r="C9" i="5"/>
  <c r="D9" s="1"/>
  <c r="E9" s="1"/>
  <c r="I9" s="1"/>
  <c r="I10" i="8" s="1"/>
  <c r="A10"/>
  <c r="A10" i="5"/>
  <c r="L57" i="8" l="1"/>
  <c r="J57" i="5"/>
  <c r="X54"/>
  <c r="AA54" s="1"/>
  <c r="W54"/>
  <c r="K55" i="8" s="1"/>
  <c r="M55" s="1"/>
  <c r="N56" i="5"/>
  <c r="L56"/>
  <c r="R56"/>
  <c r="M56"/>
  <c r="Q56"/>
  <c r="U56"/>
  <c r="P56"/>
  <c r="T56"/>
  <c r="K56"/>
  <c r="O56"/>
  <c r="S56"/>
  <c r="V55"/>
  <c r="J57" i="8"/>
  <c r="A57" i="5"/>
  <c r="I55"/>
  <c r="I56" i="8" s="1"/>
  <c r="G57"/>
  <c r="E57"/>
  <c r="F56" i="5"/>
  <c r="G56" s="1"/>
  <c r="H56" s="1"/>
  <c r="D57" i="8"/>
  <c r="B57"/>
  <c r="H57"/>
  <c r="C57"/>
  <c r="F57"/>
  <c r="B56" i="5"/>
  <c r="C56"/>
  <c r="D56" s="1"/>
  <c r="E56" s="1"/>
  <c r="I56" s="1"/>
  <c r="I57" i="8" s="1"/>
  <c r="A57"/>
  <c r="B11"/>
  <c r="G11"/>
  <c r="A11" i="5"/>
  <c r="E11" i="8"/>
  <c r="F10" i="5"/>
  <c r="G10" s="1"/>
  <c r="H10" s="1"/>
  <c r="F11" i="8"/>
  <c r="C10" i="5"/>
  <c r="D10" s="1"/>
  <c r="E10" s="1"/>
  <c r="B10"/>
  <c r="C11" i="8"/>
  <c r="H11"/>
  <c r="D11"/>
  <c r="A11"/>
  <c r="X55" i="5" l="1"/>
  <c r="AA55" s="1"/>
  <c r="W55"/>
  <c r="K56" i="8" s="1"/>
  <c r="M56" s="1"/>
  <c r="J58" i="5"/>
  <c r="L58" i="8"/>
  <c r="V56" i="5"/>
  <c r="T57"/>
  <c r="Q57"/>
  <c r="K57"/>
  <c r="S57"/>
  <c r="N57"/>
  <c r="R57"/>
  <c r="M57"/>
  <c r="U57"/>
  <c r="O57"/>
  <c r="L57"/>
  <c r="P57"/>
  <c r="J58" i="8"/>
  <c r="A58" i="5"/>
  <c r="G58" i="8"/>
  <c r="E58"/>
  <c r="F58"/>
  <c r="C57" i="5"/>
  <c r="D57" s="1"/>
  <c r="E57" s="1"/>
  <c r="B57"/>
  <c r="B58" i="8"/>
  <c r="H58"/>
  <c r="C58"/>
  <c r="D58"/>
  <c r="F57" i="5"/>
  <c r="G57" s="1"/>
  <c r="H57" s="1"/>
  <c r="A58" i="8"/>
  <c r="B12"/>
  <c r="G12"/>
  <c r="A12" i="5"/>
  <c r="H12" i="8"/>
  <c r="C12"/>
  <c r="F11" i="5"/>
  <c r="G11" s="1"/>
  <c r="H11" s="1"/>
  <c r="E12" i="8"/>
  <c r="D12"/>
  <c r="F12"/>
  <c r="B11" i="5"/>
  <c r="C11"/>
  <c r="D11" s="1"/>
  <c r="E11" s="1"/>
  <c r="A12" i="8"/>
  <c r="I10" i="5"/>
  <c r="I11" i="8" s="1"/>
  <c r="W56" i="5" l="1"/>
  <c r="K57" i="8" s="1"/>
  <c r="M57" s="1"/>
  <c r="X56" i="5"/>
  <c r="AA56" s="1"/>
  <c r="L59" i="8"/>
  <c r="J59" i="5"/>
  <c r="N58"/>
  <c r="L58"/>
  <c r="R58"/>
  <c r="M58"/>
  <c r="Q58"/>
  <c r="U58"/>
  <c r="P58"/>
  <c r="T58"/>
  <c r="K58"/>
  <c r="O58"/>
  <c r="S58"/>
  <c r="V57"/>
  <c r="J59" i="8"/>
  <c r="A59" i="5"/>
  <c r="I57"/>
  <c r="I58" i="8" s="1"/>
  <c r="B59"/>
  <c r="H59"/>
  <c r="C59"/>
  <c r="F59"/>
  <c r="B58" i="5"/>
  <c r="C58"/>
  <c r="D58" s="1"/>
  <c r="E58" s="1"/>
  <c r="G59" i="8"/>
  <c r="E59"/>
  <c r="F58" i="5"/>
  <c r="G58" s="1"/>
  <c r="H58" s="1"/>
  <c r="D59" i="8"/>
  <c r="I58" i="5"/>
  <c r="I59" i="8" s="1"/>
  <c r="A59"/>
  <c r="I11" i="5"/>
  <c r="I12" i="8" s="1"/>
  <c r="B13"/>
  <c r="G13"/>
  <c r="A13" i="5"/>
  <c r="F12"/>
  <c r="G12" s="1"/>
  <c r="H12" s="1"/>
  <c r="H13" i="8"/>
  <c r="C13"/>
  <c r="D13"/>
  <c r="E13"/>
  <c r="F13"/>
  <c r="C12" i="5"/>
  <c r="D12" s="1"/>
  <c r="E12" s="1"/>
  <c r="I12" s="1"/>
  <c r="I13" i="8" s="1"/>
  <c r="B12" i="5"/>
  <c r="A13" i="8"/>
  <c r="J60" i="5" l="1"/>
  <c r="L60" i="8"/>
  <c r="V58" i="5"/>
  <c r="X57"/>
  <c r="AA57" s="1"/>
  <c r="W57"/>
  <c r="K58" i="8" s="1"/>
  <c r="M58" s="1"/>
  <c r="T59" i="5"/>
  <c r="M59"/>
  <c r="U59"/>
  <c r="O59"/>
  <c r="N59"/>
  <c r="R59"/>
  <c r="Q59"/>
  <c r="K59"/>
  <c r="S59"/>
  <c r="L59"/>
  <c r="P59"/>
  <c r="J60" i="8"/>
  <c r="A60" i="5"/>
  <c r="B60" i="8"/>
  <c r="H60"/>
  <c r="C60"/>
  <c r="D60"/>
  <c r="F59" i="5"/>
  <c r="G59" s="1"/>
  <c r="H59" s="1"/>
  <c r="G60" i="8"/>
  <c r="E60"/>
  <c r="F60"/>
  <c r="C59" i="5"/>
  <c r="D59" s="1"/>
  <c r="E59" s="1"/>
  <c r="I59" s="1"/>
  <c r="I60" i="8" s="1"/>
  <c r="B59" i="5"/>
  <c r="A60" i="8"/>
  <c r="B14"/>
  <c r="G14"/>
  <c r="A14" i="5"/>
  <c r="H14" i="8"/>
  <c r="C14"/>
  <c r="F13" i="5"/>
  <c r="G13" s="1"/>
  <c r="H13" s="1"/>
  <c r="E14" i="8"/>
  <c r="D14"/>
  <c r="F14"/>
  <c r="B13" i="5"/>
  <c r="C13"/>
  <c r="D13" s="1"/>
  <c r="E13" s="1"/>
  <c r="I13" s="1"/>
  <c r="I14" i="8" s="1"/>
  <c r="A14"/>
  <c r="X58" i="5" l="1"/>
  <c r="AA58" s="1"/>
  <c r="W58"/>
  <c r="K59" i="8" s="1"/>
  <c r="M59" s="1"/>
  <c r="L61"/>
  <c r="J61" i="5"/>
  <c r="V59"/>
  <c r="N60"/>
  <c r="L60"/>
  <c r="R60"/>
  <c r="M60"/>
  <c r="Q60"/>
  <c r="U60"/>
  <c r="P60"/>
  <c r="T60"/>
  <c r="K60"/>
  <c r="O60"/>
  <c r="S60"/>
  <c r="J61" i="8"/>
  <c r="A61" i="5"/>
  <c r="G61" i="8"/>
  <c r="E61"/>
  <c r="F60" i="5"/>
  <c r="G60" s="1"/>
  <c r="H60" s="1"/>
  <c r="D61" i="8"/>
  <c r="B61"/>
  <c r="H61"/>
  <c r="C61"/>
  <c r="F61"/>
  <c r="B60" i="5"/>
  <c r="C60"/>
  <c r="D60" s="1"/>
  <c r="E60" s="1"/>
  <c r="A61" i="8"/>
  <c r="B15"/>
  <c r="G15"/>
  <c r="A15" i="5"/>
  <c r="F15" i="8"/>
  <c r="F14" i="5"/>
  <c r="G14" s="1"/>
  <c r="H14" s="1"/>
  <c r="H15" i="8"/>
  <c r="E15"/>
  <c r="D15"/>
  <c r="C15"/>
  <c r="B14" i="5"/>
  <c r="C14"/>
  <c r="D14" s="1"/>
  <c r="E14" s="1"/>
  <c r="A15" i="8"/>
  <c r="I60" i="5" l="1"/>
  <c r="I61" i="8" s="1"/>
  <c r="X59" i="5"/>
  <c r="AA59" s="1"/>
  <c r="W59"/>
  <c r="K60" i="8" s="1"/>
  <c r="M60" s="1"/>
  <c r="J62" i="5"/>
  <c r="L62" i="8"/>
  <c r="T61" i="5"/>
  <c r="U61"/>
  <c r="K61"/>
  <c r="S61"/>
  <c r="N61"/>
  <c r="R61"/>
  <c r="Q61"/>
  <c r="M61"/>
  <c r="O61"/>
  <c r="L61"/>
  <c r="P61"/>
  <c r="V60"/>
  <c r="J62" i="8"/>
  <c r="A62" i="5"/>
  <c r="G62" i="8"/>
  <c r="E62"/>
  <c r="F62"/>
  <c r="C61" i="5"/>
  <c r="D61" s="1"/>
  <c r="E61" s="1"/>
  <c r="B61"/>
  <c r="B62" i="8"/>
  <c r="H62"/>
  <c r="C62"/>
  <c r="D62"/>
  <c r="F61" i="5"/>
  <c r="G61" s="1"/>
  <c r="H61" s="1"/>
  <c r="A62" i="8"/>
  <c r="B16"/>
  <c r="G16"/>
  <c r="A16" i="5"/>
  <c r="I14"/>
  <c r="I15" i="8" s="1"/>
  <c r="F16"/>
  <c r="E16"/>
  <c r="F15" i="5"/>
  <c r="G15" s="1"/>
  <c r="H15" s="1"/>
  <c r="C16" i="8"/>
  <c r="D16"/>
  <c r="B15" i="5"/>
  <c r="H16" i="8"/>
  <c r="C15" i="5"/>
  <c r="D15" s="1"/>
  <c r="E15" s="1"/>
  <c r="A16" i="8"/>
  <c r="I61" i="5" l="1"/>
  <c r="I62" i="8" s="1"/>
  <c r="W60" i="5"/>
  <c r="K61" i="8" s="1"/>
  <c r="M61" s="1"/>
  <c r="X60" i="5"/>
  <c r="AA60" s="1"/>
  <c r="L63" i="8"/>
  <c r="J63" i="5"/>
  <c r="V61"/>
  <c r="P62"/>
  <c r="N62"/>
  <c r="T62"/>
  <c r="M62"/>
  <c r="Q62"/>
  <c r="U62"/>
  <c r="L62"/>
  <c r="R62"/>
  <c r="K62"/>
  <c r="O62"/>
  <c r="S62"/>
  <c r="J63" i="8"/>
  <c r="A63" i="5"/>
  <c r="B63" i="8"/>
  <c r="H63"/>
  <c r="C63"/>
  <c r="F63"/>
  <c r="B62" i="5"/>
  <c r="C62"/>
  <c r="D62" s="1"/>
  <c r="E62" s="1"/>
  <c r="G63" i="8"/>
  <c r="E63"/>
  <c r="F62" i="5"/>
  <c r="G62" s="1"/>
  <c r="H62" s="1"/>
  <c r="D63" i="8"/>
  <c r="A63"/>
  <c r="B17"/>
  <c r="G17"/>
  <c r="I15" i="5"/>
  <c r="I16" i="8" s="1"/>
  <c r="A17" i="5"/>
  <c r="H17" i="8"/>
  <c r="F16" i="5"/>
  <c r="G16" s="1"/>
  <c r="H16" s="1"/>
  <c r="B16"/>
  <c r="C17" i="8"/>
  <c r="D17"/>
  <c r="E17"/>
  <c r="F17"/>
  <c r="C16" i="5"/>
  <c r="D16" s="1"/>
  <c r="E16" s="1"/>
  <c r="A17" i="8"/>
  <c r="I62" i="5" l="1"/>
  <c r="I63" i="8" s="1"/>
  <c r="W61" i="5"/>
  <c r="K62" i="8" s="1"/>
  <c r="M62" s="1"/>
  <c r="X61" i="5"/>
  <c r="AA61" s="1"/>
  <c r="J64"/>
  <c r="L64" i="8"/>
  <c r="V62" i="5"/>
  <c r="T63"/>
  <c r="M63"/>
  <c r="U63"/>
  <c r="O63"/>
  <c r="N63"/>
  <c r="R63"/>
  <c r="Q63"/>
  <c r="K63"/>
  <c r="S63"/>
  <c r="L63"/>
  <c r="P63"/>
  <c r="J64" i="8"/>
  <c r="A64" i="5"/>
  <c r="B64" i="8"/>
  <c r="H64"/>
  <c r="C64"/>
  <c r="D64"/>
  <c r="C63" i="5"/>
  <c r="D63" s="1"/>
  <c r="E63" s="1"/>
  <c r="F63"/>
  <c r="G63" s="1"/>
  <c r="H63" s="1"/>
  <c r="G64" i="8"/>
  <c r="E64"/>
  <c r="F64"/>
  <c r="B63" i="5"/>
  <c r="A64" i="8"/>
  <c r="B18"/>
  <c r="G18"/>
  <c r="A18" i="5"/>
  <c r="I16"/>
  <c r="I17" i="8" s="1"/>
  <c r="F18"/>
  <c r="F17" i="5"/>
  <c r="G17" s="1"/>
  <c r="H17" s="1"/>
  <c r="H18" i="8"/>
  <c r="D18"/>
  <c r="C18"/>
  <c r="E18"/>
  <c r="B17" i="5"/>
  <c r="C17"/>
  <c r="D17" s="1"/>
  <c r="E17" s="1"/>
  <c r="A18" i="8"/>
  <c r="I63" i="5" l="1"/>
  <c r="I64" i="8" s="1"/>
  <c r="W62" i="5"/>
  <c r="K63" i="8" s="1"/>
  <c r="M63" s="1"/>
  <c r="X62" i="5"/>
  <c r="AA62" s="1"/>
  <c r="L65" i="8"/>
  <c r="J65" i="5"/>
  <c r="V63"/>
  <c r="T64"/>
  <c r="M64"/>
  <c r="Q64"/>
  <c r="U64"/>
  <c r="N64"/>
  <c r="R64"/>
  <c r="K64"/>
  <c r="O64"/>
  <c r="S64"/>
  <c r="L64"/>
  <c r="P64"/>
  <c r="J65" i="8"/>
  <c r="A65" i="5"/>
  <c r="G65" i="8"/>
  <c r="E65"/>
  <c r="D65"/>
  <c r="F65"/>
  <c r="B65"/>
  <c r="H65"/>
  <c r="C65"/>
  <c r="F64" i="5"/>
  <c r="G64" s="1"/>
  <c r="H64" s="1"/>
  <c r="B64"/>
  <c r="C64"/>
  <c r="D64" s="1"/>
  <c r="E64" s="1"/>
  <c r="A65" i="8"/>
  <c r="B19"/>
  <c r="G19"/>
  <c r="I17" i="5"/>
  <c r="I18" i="8" s="1"/>
  <c r="A19" i="5"/>
  <c r="H19" i="8"/>
  <c r="E19"/>
  <c r="F18" i="5"/>
  <c r="G18" s="1"/>
  <c r="H18" s="1"/>
  <c r="F19" i="8"/>
  <c r="C19"/>
  <c r="D19"/>
  <c r="B18" i="5"/>
  <c r="C18"/>
  <c r="D18" s="1"/>
  <c r="E18" s="1"/>
  <c r="A19" i="8"/>
  <c r="W63" i="5" l="1"/>
  <c r="K64" i="8" s="1"/>
  <c r="M64" s="1"/>
  <c r="X63" i="5"/>
  <c r="AA63" s="1"/>
  <c r="J66"/>
  <c r="L66" i="8"/>
  <c r="T65" i="5"/>
  <c r="Q65"/>
  <c r="K65"/>
  <c r="S65"/>
  <c r="N65"/>
  <c r="R65"/>
  <c r="M65"/>
  <c r="U65"/>
  <c r="O65"/>
  <c r="L65"/>
  <c r="P65"/>
  <c r="V64"/>
  <c r="J66" i="8"/>
  <c r="A66" i="5"/>
  <c r="I64"/>
  <c r="I65" i="8" s="1"/>
  <c r="G66"/>
  <c r="E66"/>
  <c r="D66"/>
  <c r="B65" i="5"/>
  <c r="C65"/>
  <c r="D65" s="1"/>
  <c r="E65" s="1"/>
  <c r="B66" i="8"/>
  <c r="H66"/>
  <c r="C66"/>
  <c r="F66"/>
  <c r="F65" i="5"/>
  <c r="G65" s="1"/>
  <c r="H65" s="1"/>
  <c r="A66" i="8"/>
  <c r="B20"/>
  <c r="G20"/>
  <c r="A20" i="5"/>
  <c r="I18"/>
  <c r="I19" i="8" s="1"/>
  <c r="F20"/>
  <c r="F19" i="5"/>
  <c r="G19" s="1"/>
  <c r="H19" s="1"/>
  <c r="H20" i="8"/>
  <c r="D20"/>
  <c r="C20"/>
  <c r="C19" i="5"/>
  <c r="D19" s="1"/>
  <c r="E19" s="1"/>
  <c r="I19" s="1"/>
  <c r="I20" i="8" s="1"/>
  <c r="E20"/>
  <c r="B19" i="5"/>
  <c r="A20" i="8"/>
  <c r="I65" i="5" l="1"/>
  <c r="I66" i="8" s="1"/>
  <c r="X64" i="5"/>
  <c r="AA64" s="1"/>
  <c r="W64"/>
  <c r="K65" i="8" s="1"/>
  <c r="M65" s="1"/>
  <c r="L67"/>
  <c r="J67" i="5"/>
  <c r="V65"/>
  <c r="T66"/>
  <c r="M66"/>
  <c r="U66"/>
  <c r="O66"/>
  <c r="L66"/>
  <c r="P66"/>
  <c r="Q66"/>
  <c r="K66"/>
  <c r="S66"/>
  <c r="N66"/>
  <c r="R66"/>
  <c r="J67" i="8"/>
  <c r="A67" i="5"/>
  <c r="B67" i="8"/>
  <c r="H67"/>
  <c r="C67"/>
  <c r="F67"/>
  <c r="B66" i="5"/>
  <c r="C66"/>
  <c r="D66" s="1"/>
  <c r="E66" s="1"/>
  <c r="G67" i="8"/>
  <c r="E67"/>
  <c r="D67"/>
  <c r="F66" i="5"/>
  <c r="G66" s="1"/>
  <c r="H66" s="1"/>
  <c r="A67" i="8"/>
  <c r="B21"/>
  <c r="G21"/>
  <c r="A21" i="5"/>
  <c r="H21" i="8"/>
  <c r="C21"/>
  <c r="F20" i="5"/>
  <c r="G20" s="1"/>
  <c r="H20" s="1"/>
  <c r="F21" i="8"/>
  <c r="E21"/>
  <c r="D21"/>
  <c r="B20" i="5"/>
  <c r="C20"/>
  <c r="D20" s="1"/>
  <c r="E20" s="1"/>
  <c r="A21" i="8"/>
  <c r="I66" i="5" l="1"/>
  <c r="I67" i="8" s="1"/>
  <c r="X65" i="5"/>
  <c r="AA65" s="1"/>
  <c r="W65"/>
  <c r="K66" i="8" s="1"/>
  <c r="M66" s="1"/>
  <c r="J68" i="5"/>
  <c r="L68" i="8"/>
  <c r="V66" i="5"/>
  <c r="T67"/>
  <c r="P67"/>
  <c r="S67"/>
  <c r="O67"/>
  <c r="K67"/>
  <c r="R67"/>
  <c r="L67"/>
  <c r="U67"/>
  <c r="Q67"/>
  <c r="M67"/>
  <c r="N67"/>
  <c r="J68" i="8"/>
  <c r="A68" i="5"/>
  <c r="B68" i="8"/>
  <c r="H68"/>
  <c r="C68"/>
  <c r="F67" i="5"/>
  <c r="G67" s="1"/>
  <c r="H67" s="1"/>
  <c r="B67"/>
  <c r="G68" i="8"/>
  <c r="E68"/>
  <c r="D68"/>
  <c r="F68"/>
  <c r="C67" i="5"/>
  <c r="D67" s="1"/>
  <c r="E67" s="1"/>
  <c r="A68" i="8"/>
  <c r="B22"/>
  <c r="G22"/>
  <c r="H22"/>
  <c r="D22"/>
  <c r="F21" i="5"/>
  <c r="G21" s="1"/>
  <c r="H21" s="1"/>
  <c r="F22" i="8"/>
  <c r="C22"/>
  <c r="E22"/>
  <c r="B21" i="5"/>
  <c r="C21"/>
  <c r="D21" s="1"/>
  <c r="E21" s="1"/>
  <c r="A22" i="8"/>
  <c r="A22" i="5"/>
  <c r="I20"/>
  <c r="I21" i="8" s="1"/>
  <c r="I21" i="5" l="1"/>
  <c r="I22" i="8" s="1"/>
  <c r="W66" i="5"/>
  <c r="K67" i="8" s="1"/>
  <c r="M67" s="1"/>
  <c r="X66" i="5"/>
  <c r="AA66" s="1"/>
  <c r="L69" i="8"/>
  <c r="J69" i="5"/>
  <c r="T68"/>
  <c r="O68"/>
  <c r="S68"/>
  <c r="M68"/>
  <c r="U68"/>
  <c r="L68"/>
  <c r="P68"/>
  <c r="K68"/>
  <c r="Q68"/>
  <c r="N68"/>
  <c r="R68"/>
  <c r="V67"/>
  <c r="J69" i="8"/>
  <c r="A69" i="5"/>
  <c r="I67"/>
  <c r="I68" i="8" s="1"/>
  <c r="G69"/>
  <c r="E69"/>
  <c r="D69"/>
  <c r="C68" i="5"/>
  <c r="D68" s="1"/>
  <c r="E68" s="1"/>
  <c r="B68"/>
  <c r="B69" i="8"/>
  <c r="H69"/>
  <c r="C69"/>
  <c r="F69"/>
  <c r="F68" i="5"/>
  <c r="G68" s="1"/>
  <c r="H68" s="1"/>
  <c r="A69" i="8"/>
  <c r="B23"/>
  <c r="G23"/>
  <c r="A23" i="5"/>
  <c r="H23" i="8"/>
  <c r="E23"/>
  <c r="F22" i="5"/>
  <c r="G22" s="1"/>
  <c r="H22" s="1"/>
  <c r="C23" i="8"/>
  <c r="F23"/>
  <c r="D23"/>
  <c r="B22" i="5"/>
  <c r="C22"/>
  <c r="D22" s="1"/>
  <c r="E22" s="1"/>
  <c r="A23" i="8"/>
  <c r="J50"/>
  <c r="L49"/>
  <c r="L48"/>
  <c r="L47"/>
  <c r="J46"/>
  <c r="L45"/>
  <c r="L44"/>
  <c r="J43"/>
  <c r="L42"/>
  <c r="J41"/>
  <c r="J40"/>
  <c r="L39"/>
  <c r="J38"/>
  <c r="L37"/>
  <c r="J36"/>
  <c r="L35"/>
  <c r="L34"/>
  <c r="J33"/>
  <c r="J32"/>
  <c r="L31"/>
  <c r="J30"/>
  <c r="L29"/>
  <c r="L28"/>
  <c r="J27"/>
  <c r="L26"/>
  <c r="J25"/>
  <c r="J24"/>
  <c r="L23"/>
  <c r="J22"/>
  <c r="L21"/>
  <c r="L20"/>
  <c r="J19"/>
  <c r="L18"/>
  <c r="J17"/>
  <c r="J16"/>
  <c r="L15"/>
  <c r="J14"/>
  <c r="L13"/>
  <c r="J12"/>
  <c r="L11"/>
  <c r="L10"/>
  <c r="L9"/>
  <c r="L8"/>
  <c r="L7"/>
  <c r="L6"/>
  <c r="L5"/>
  <c r="L50"/>
  <c r="J49"/>
  <c r="J48"/>
  <c r="J47"/>
  <c r="L46"/>
  <c r="J45"/>
  <c r="J44"/>
  <c r="L43"/>
  <c r="J42"/>
  <c r="L41"/>
  <c r="L40"/>
  <c r="J39"/>
  <c r="L38"/>
  <c r="J37"/>
  <c r="L36"/>
  <c r="J35"/>
  <c r="J34"/>
  <c r="L33"/>
  <c r="L32"/>
  <c r="J31"/>
  <c r="L30"/>
  <c r="J29"/>
  <c r="J28"/>
  <c r="L27"/>
  <c r="J26"/>
  <c r="L25"/>
  <c r="L24"/>
  <c r="J23"/>
  <c r="L22"/>
  <c r="J21"/>
  <c r="J20"/>
  <c r="L19"/>
  <c r="J18"/>
  <c r="L17"/>
  <c r="L16"/>
  <c r="J15"/>
  <c r="L14"/>
  <c r="J13"/>
  <c r="L12"/>
  <c r="J11"/>
  <c r="J10"/>
  <c r="J9"/>
  <c r="J8"/>
  <c r="J7"/>
  <c r="J6"/>
  <c r="J5"/>
  <c r="J49" i="5"/>
  <c r="J50"/>
  <c r="P50" s="1"/>
  <c r="J47"/>
  <c r="L47" s="1"/>
  <c r="J45"/>
  <c r="J43"/>
  <c r="J41"/>
  <c r="L41" s="1"/>
  <c r="J39"/>
  <c r="N39" s="1"/>
  <c r="J36"/>
  <c r="J32"/>
  <c r="J17"/>
  <c r="L17" s="1"/>
  <c r="J15"/>
  <c r="K15" s="1"/>
  <c r="J13"/>
  <c r="K13" s="1"/>
  <c r="J11"/>
  <c r="K11" s="1"/>
  <c r="J35"/>
  <c r="K35" s="1"/>
  <c r="J31"/>
  <c r="K31" s="1"/>
  <c r="J28"/>
  <c r="K28" s="1"/>
  <c r="J26"/>
  <c r="K26" s="1"/>
  <c r="J21"/>
  <c r="K21" s="1"/>
  <c r="J44"/>
  <c r="K44" s="1"/>
  <c r="J34"/>
  <c r="K34" s="1"/>
  <c r="J12"/>
  <c r="K12" s="1"/>
  <c r="J24"/>
  <c r="J22"/>
  <c r="K22" s="1"/>
  <c r="J20"/>
  <c r="K20" s="1"/>
  <c r="J30"/>
  <c r="J48"/>
  <c r="N48" s="1"/>
  <c r="J46"/>
  <c r="K46" s="1"/>
  <c r="J42"/>
  <c r="J40"/>
  <c r="K40" s="1"/>
  <c r="J38"/>
  <c r="K38" s="1"/>
  <c r="J18"/>
  <c r="J16"/>
  <c r="K16" s="1"/>
  <c r="J14"/>
  <c r="K14" s="1"/>
  <c r="J37"/>
  <c r="J33"/>
  <c r="K33" s="1"/>
  <c r="J29"/>
  <c r="K29" s="1"/>
  <c r="J27"/>
  <c r="J25"/>
  <c r="K25" s="1"/>
  <c r="J23"/>
  <c r="K23" s="1"/>
  <c r="J19"/>
  <c r="J5"/>
  <c r="J9"/>
  <c r="K9" s="1"/>
  <c r="J6"/>
  <c r="J10"/>
  <c r="K10" s="1"/>
  <c r="J7"/>
  <c r="J8"/>
  <c r="K8" s="1"/>
  <c r="J4"/>
  <c r="J70" l="1"/>
  <c r="L70" i="8"/>
  <c r="W67" i="5"/>
  <c r="K68" i="8" s="1"/>
  <c r="M68" s="1"/>
  <c r="X67" i="5"/>
  <c r="AA67" s="1"/>
  <c r="T69"/>
  <c r="U69"/>
  <c r="Q69"/>
  <c r="M69"/>
  <c r="R69"/>
  <c r="P69"/>
  <c r="L69"/>
  <c r="S69"/>
  <c r="O69"/>
  <c r="K69"/>
  <c r="N69"/>
  <c r="V68"/>
  <c r="J70" i="8"/>
  <c r="A70" i="5"/>
  <c r="G70" i="8"/>
  <c r="E70"/>
  <c r="D70"/>
  <c r="F70"/>
  <c r="C69" i="5"/>
  <c r="D69" s="1"/>
  <c r="E69" s="1"/>
  <c r="B70" i="8"/>
  <c r="H70"/>
  <c r="C70"/>
  <c r="B69" i="5"/>
  <c r="F69"/>
  <c r="G69" s="1"/>
  <c r="H69" s="1"/>
  <c r="A70" i="8"/>
  <c r="I68" i="5"/>
  <c r="I69" i="8" s="1"/>
  <c r="K4" i="5"/>
  <c r="N4"/>
  <c r="M4"/>
  <c r="K7"/>
  <c r="N7"/>
  <c r="M7"/>
  <c r="K6"/>
  <c r="N6"/>
  <c r="M6"/>
  <c r="K5"/>
  <c r="N5"/>
  <c r="M5"/>
  <c r="B24" i="8"/>
  <c r="G24"/>
  <c r="K41" i="5"/>
  <c r="K47"/>
  <c r="K50"/>
  <c r="S50"/>
  <c r="Q50"/>
  <c r="P47"/>
  <c r="S47"/>
  <c r="N47"/>
  <c r="U50"/>
  <c r="M50"/>
  <c r="O50"/>
  <c r="R47"/>
  <c r="M47"/>
  <c r="K39"/>
  <c r="K17"/>
  <c r="A24"/>
  <c r="I22"/>
  <c r="I23" i="8" s="1"/>
  <c r="H24"/>
  <c r="D24"/>
  <c r="F23" i="5"/>
  <c r="G23" s="1"/>
  <c r="H23" s="1"/>
  <c r="F24" i="8"/>
  <c r="C24"/>
  <c r="C23" i="5"/>
  <c r="D23" s="1"/>
  <c r="E23" s="1"/>
  <c r="E24" i="8"/>
  <c r="B23" i="5"/>
  <c r="A24" i="8"/>
  <c r="I23" i="5"/>
  <c r="I24" i="8" s="1"/>
  <c r="N19" i="5"/>
  <c r="M19"/>
  <c r="S19"/>
  <c r="R19"/>
  <c r="P19"/>
  <c r="L19"/>
  <c r="T19"/>
  <c r="U19"/>
  <c r="Q19"/>
  <c r="O19"/>
  <c r="N27"/>
  <c r="M27"/>
  <c r="S27"/>
  <c r="R27"/>
  <c r="P27"/>
  <c r="L27"/>
  <c r="T27"/>
  <c r="U27"/>
  <c r="Q27"/>
  <c r="O27"/>
  <c r="U8"/>
  <c r="Q8"/>
  <c r="S8"/>
  <c r="P8"/>
  <c r="L8"/>
  <c r="R8"/>
  <c r="T8"/>
  <c r="N8"/>
  <c r="M8"/>
  <c r="O8"/>
  <c r="U7"/>
  <c r="Q7"/>
  <c r="O7"/>
  <c r="T7"/>
  <c r="R7"/>
  <c r="P7"/>
  <c r="L7"/>
  <c r="S7"/>
  <c r="T10"/>
  <c r="L10"/>
  <c r="R10"/>
  <c r="Q10"/>
  <c r="P10"/>
  <c r="S10"/>
  <c r="U10"/>
  <c r="O10"/>
  <c r="M10"/>
  <c r="N10"/>
  <c r="O6"/>
  <c r="Q6"/>
  <c r="S6"/>
  <c r="U6"/>
  <c r="P6"/>
  <c r="T6"/>
  <c r="L6"/>
  <c r="R6"/>
  <c r="T9"/>
  <c r="N9"/>
  <c r="S9"/>
  <c r="O9"/>
  <c r="R9"/>
  <c r="Q9"/>
  <c r="M9"/>
  <c r="U9"/>
  <c r="L9"/>
  <c r="P9"/>
  <c r="L5"/>
  <c r="R5"/>
  <c r="P5"/>
  <c r="Q5"/>
  <c r="U5"/>
  <c r="O5"/>
  <c r="T5"/>
  <c r="S5"/>
  <c r="N23"/>
  <c r="M23"/>
  <c r="S23"/>
  <c r="R23"/>
  <c r="P23"/>
  <c r="L23"/>
  <c r="T23"/>
  <c r="U23"/>
  <c r="Q23"/>
  <c r="O23"/>
  <c r="L25"/>
  <c r="R25"/>
  <c r="P25"/>
  <c r="Q25"/>
  <c r="M25"/>
  <c r="U25"/>
  <c r="O25"/>
  <c r="T25"/>
  <c r="N25"/>
  <c r="S25"/>
  <c r="L33"/>
  <c r="R33"/>
  <c r="P33"/>
  <c r="Q33"/>
  <c r="M33"/>
  <c r="U33"/>
  <c r="O33"/>
  <c r="T33"/>
  <c r="N33"/>
  <c r="S33"/>
  <c r="L37"/>
  <c r="R37"/>
  <c r="P37"/>
  <c r="Q37"/>
  <c r="M37"/>
  <c r="U37"/>
  <c r="O37"/>
  <c r="T37"/>
  <c r="N37"/>
  <c r="S37"/>
  <c r="O18"/>
  <c r="Q18"/>
  <c r="M18"/>
  <c r="S18"/>
  <c r="U18"/>
  <c r="P18"/>
  <c r="N18"/>
  <c r="T18"/>
  <c r="L18"/>
  <c r="R18"/>
  <c r="O42"/>
  <c r="L42"/>
  <c r="R42"/>
  <c r="S42"/>
  <c r="Q42"/>
  <c r="P42"/>
  <c r="U42"/>
  <c r="T42"/>
  <c r="M42"/>
  <c r="N42"/>
  <c r="O30"/>
  <c r="L30"/>
  <c r="R30"/>
  <c r="S30"/>
  <c r="Q30"/>
  <c r="P30"/>
  <c r="U30"/>
  <c r="T30"/>
  <c r="M30"/>
  <c r="N30"/>
  <c r="N24"/>
  <c r="M24"/>
  <c r="S24"/>
  <c r="R24"/>
  <c r="P24"/>
  <c r="L24"/>
  <c r="T24"/>
  <c r="U24"/>
  <c r="Q24"/>
  <c r="O24"/>
  <c r="U12"/>
  <c r="Q12"/>
  <c r="S12"/>
  <c r="P12"/>
  <c r="L12"/>
  <c r="R12"/>
  <c r="T12"/>
  <c r="N12"/>
  <c r="M12"/>
  <c r="O12"/>
  <c r="O34"/>
  <c r="L34"/>
  <c r="R34"/>
  <c r="S34"/>
  <c r="Q34"/>
  <c r="P34"/>
  <c r="U34"/>
  <c r="T34"/>
  <c r="M34"/>
  <c r="N34"/>
  <c r="N44"/>
  <c r="M44"/>
  <c r="S44"/>
  <c r="R44"/>
  <c r="P44"/>
  <c r="L44"/>
  <c r="T44"/>
  <c r="U44"/>
  <c r="Q44"/>
  <c r="O44"/>
  <c r="L21"/>
  <c r="R21"/>
  <c r="P21"/>
  <c r="Q21"/>
  <c r="M21"/>
  <c r="U21"/>
  <c r="O21"/>
  <c r="T21"/>
  <c r="N21"/>
  <c r="S21"/>
  <c r="O26"/>
  <c r="L26"/>
  <c r="R26"/>
  <c r="S26"/>
  <c r="Q26"/>
  <c r="P26"/>
  <c r="U26"/>
  <c r="T26"/>
  <c r="M26"/>
  <c r="N26"/>
  <c r="N28"/>
  <c r="M28"/>
  <c r="S28"/>
  <c r="R28"/>
  <c r="P28"/>
  <c r="L28"/>
  <c r="T28"/>
  <c r="U28"/>
  <c r="Q28"/>
  <c r="O28"/>
  <c r="U11"/>
  <c r="Q11"/>
  <c r="O11"/>
  <c r="T11"/>
  <c r="M11"/>
  <c r="R11"/>
  <c r="P11"/>
  <c r="L11"/>
  <c r="N11"/>
  <c r="S11"/>
  <c r="T13"/>
  <c r="N13"/>
  <c r="P13"/>
  <c r="S13"/>
  <c r="R13"/>
  <c r="Q13"/>
  <c r="O13"/>
  <c r="U13"/>
  <c r="L13"/>
  <c r="M13"/>
  <c r="N32"/>
  <c r="M32"/>
  <c r="S32"/>
  <c r="R32"/>
  <c r="P32"/>
  <c r="L32"/>
  <c r="T32"/>
  <c r="U32"/>
  <c r="Q32"/>
  <c r="O32"/>
  <c r="K32"/>
  <c r="L45"/>
  <c r="R45"/>
  <c r="P45"/>
  <c r="Q45"/>
  <c r="M45"/>
  <c r="U45"/>
  <c r="O45"/>
  <c r="T45"/>
  <c r="N45"/>
  <c r="S45"/>
  <c r="K45"/>
  <c r="U49"/>
  <c r="O49"/>
  <c r="T49"/>
  <c r="N49"/>
  <c r="S49"/>
  <c r="K49"/>
  <c r="K19"/>
  <c r="K27"/>
  <c r="K37"/>
  <c r="K18"/>
  <c r="K42"/>
  <c r="K48"/>
  <c r="K30"/>
  <c r="K24"/>
  <c r="Q49"/>
  <c r="R49"/>
  <c r="P48"/>
  <c r="S48"/>
  <c r="P4"/>
  <c r="R4"/>
  <c r="T4"/>
  <c r="L4"/>
  <c r="O4"/>
  <c r="U4"/>
  <c r="Q4"/>
  <c r="S4"/>
  <c r="L29"/>
  <c r="R29"/>
  <c r="P29"/>
  <c r="Q29"/>
  <c r="M29"/>
  <c r="U29"/>
  <c r="O29"/>
  <c r="T29"/>
  <c r="N29"/>
  <c r="S29"/>
  <c r="T14"/>
  <c r="L14"/>
  <c r="R14"/>
  <c r="Q14"/>
  <c r="P14"/>
  <c r="S14"/>
  <c r="U14"/>
  <c r="O14"/>
  <c r="M14"/>
  <c r="N14"/>
  <c r="U16"/>
  <c r="Q16"/>
  <c r="P16"/>
  <c r="M16"/>
  <c r="T16"/>
  <c r="R16"/>
  <c r="N16"/>
  <c r="O16"/>
  <c r="L16"/>
  <c r="S16"/>
  <c r="O38"/>
  <c r="L38"/>
  <c r="R38"/>
  <c r="S38"/>
  <c r="Q38"/>
  <c r="P38"/>
  <c r="U38"/>
  <c r="T38"/>
  <c r="M38"/>
  <c r="N38"/>
  <c r="N40"/>
  <c r="M40"/>
  <c r="S40"/>
  <c r="R40"/>
  <c r="P40"/>
  <c r="L40"/>
  <c r="T40"/>
  <c r="U40"/>
  <c r="Q40"/>
  <c r="O40"/>
  <c r="O46"/>
  <c r="L46"/>
  <c r="R46"/>
  <c r="S46"/>
  <c r="Q46"/>
  <c r="P46"/>
  <c r="U46"/>
  <c r="T46"/>
  <c r="M46"/>
  <c r="N46"/>
  <c r="L48"/>
  <c r="T48"/>
  <c r="U48"/>
  <c r="Q48"/>
  <c r="O48"/>
  <c r="N20"/>
  <c r="M20"/>
  <c r="S20"/>
  <c r="R20"/>
  <c r="P20"/>
  <c r="L20"/>
  <c r="T20"/>
  <c r="U20"/>
  <c r="Q20"/>
  <c r="O20"/>
  <c r="O22"/>
  <c r="L22"/>
  <c r="R22"/>
  <c r="S22"/>
  <c r="Q22"/>
  <c r="P22"/>
  <c r="U22"/>
  <c r="T22"/>
  <c r="M22"/>
  <c r="N22"/>
  <c r="N31"/>
  <c r="M31"/>
  <c r="S31"/>
  <c r="R31"/>
  <c r="P31"/>
  <c r="L31"/>
  <c r="T31"/>
  <c r="U31"/>
  <c r="Q31"/>
  <c r="O31"/>
  <c r="N35"/>
  <c r="M35"/>
  <c r="S35"/>
  <c r="R35"/>
  <c r="P35"/>
  <c r="L35"/>
  <c r="T35"/>
  <c r="U35"/>
  <c r="Q35"/>
  <c r="O35"/>
  <c r="U15"/>
  <c r="Q15"/>
  <c r="S15"/>
  <c r="O15"/>
  <c r="P15"/>
  <c r="R15"/>
  <c r="T15"/>
  <c r="L15"/>
  <c r="N15"/>
  <c r="M15"/>
  <c r="N36"/>
  <c r="M36"/>
  <c r="S36"/>
  <c r="R36"/>
  <c r="P36"/>
  <c r="L36"/>
  <c r="T36"/>
  <c r="U36"/>
  <c r="Q36"/>
  <c r="O36"/>
  <c r="K36"/>
  <c r="N43"/>
  <c r="M43"/>
  <c r="S43"/>
  <c r="R43"/>
  <c r="P43"/>
  <c r="L43"/>
  <c r="T43"/>
  <c r="U43"/>
  <c r="Q43"/>
  <c r="O43"/>
  <c r="K43"/>
  <c r="M49"/>
  <c r="P49"/>
  <c r="L49"/>
  <c r="R48"/>
  <c r="M48"/>
  <c r="R50"/>
  <c r="L50"/>
  <c r="T50"/>
  <c r="N50"/>
  <c r="O47"/>
  <c r="Q47"/>
  <c r="U47"/>
  <c r="T47"/>
  <c r="S41"/>
  <c r="N41"/>
  <c r="T41"/>
  <c r="O41"/>
  <c r="U41"/>
  <c r="O39"/>
  <c r="Q39"/>
  <c r="U39"/>
  <c r="T39"/>
  <c r="L39"/>
  <c r="P17"/>
  <c r="N17"/>
  <c r="T17"/>
  <c r="S17"/>
  <c r="U17"/>
  <c r="M41"/>
  <c r="Q41"/>
  <c r="P41"/>
  <c r="R41"/>
  <c r="P39"/>
  <c r="R39"/>
  <c r="S39"/>
  <c r="M39"/>
  <c r="O17"/>
  <c r="Q17"/>
  <c r="M17"/>
  <c r="R17"/>
  <c r="I69" l="1"/>
  <c r="I70" i="8" s="1"/>
  <c r="V30" i="5"/>
  <c r="V42"/>
  <c r="V37"/>
  <c r="V19"/>
  <c r="X19" s="1"/>
  <c r="AA19" s="1"/>
  <c r="V24"/>
  <c r="V18"/>
  <c r="X18" s="1"/>
  <c r="AA18" s="1"/>
  <c r="V27"/>
  <c r="L71" i="8"/>
  <c r="J71" i="5"/>
  <c r="W68"/>
  <c r="K69" i="8" s="1"/>
  <c r="M69" s="1"/>
  <c r="X68" i="5"/>
  <c r="AA68" s="1"/>
  <c r="T70"/>
  <c r="S70"/>
  <c r="M70"/>
  <c r="U70"/>
  <c r="L70"/>
  <c r="P70"/>
  <c r="O70"/>
  <c r="K70"/>
  <c r="Q70"/>
  <c r="N70"/>
  <c r="R70"/>
  <c r="V69"/>
  <c r="J71" i="8"/>
  <c r="B71"/>
  <c r="H71"/>
  <c r="C71"/>
  <c r="F71"/>
  <c r="F70" i="5"/>
  <c r="G70" s="1"/>
  <c r="H70" s="1"/>
  <c r="C70"/>
  <c r="D70" s="1"/>
  <c r="E70" s="1"/>
  <c r="G71" i="8"/>
  <c r="E71"/>
  <c r="D71"/>
  <c r="B70" i="5"/>
  <c r="A71" i="8"/>
  <c r="A71" i="5"/>
  <c r="B25" i="8"/>
  <c r="G25"/>
  <c r="V15" i="5"/>
  <c r="X15" s="1"/>
  <c r="AA15" s="1"/>
  <c r="V16"/>
  <c r="X16" s="1"/>
  <c r="AA16" s="1"/>
  <c r="V13"/>
  <c r="X13" s="1"/>
  <c r="AA13" s="1"/>
  <c r="V9"/>
  <c r="X9" s="1"/>
  <c r="AA9" s="1"/>
  <c r="V46"/>
  <c r="V44"/>
  <c r="V50"/>
  <c r="V47"/>
  <c r="V43"/>
  <c r="V41"/>
  <c r="V39"/>
  <c r="V40"/>
  <c r="V38"/>
  <c r="V28"/>
  <c r="V26"/>
  <c r="V34"/>
  <c r="V23"/>
  <c r="X23" s="1"/>
  <c r="AA23" s="1"/>
  <c r="V35"/>
  <c r="V31"/>
  <c r="V22"/>
  <c r="X22" s="1"/>
  <c r="AA22" s="1"/>
  <c r="V20"/>
  <c r="X20" s="1"/>
  <c r="AA20" s="1"/>
  <c r="V29"/>
  <c r="V32"/>
  <c r="V21"/>
  <c r="X21" s="1"/>
  <c r="AA21" s="1"/>
  <c r="V33"/>
  <c r="V25"/>
  <c r="V12"/>
  <c r="X12" s="1"/>
  <c r="AA12" s="1"/>
  <c r="V8"/>
  <c r="W8" s="1"/>
  <c r="K9" i="8" s="1"/>
  <c r="M9" s="1"/>
  <c r="V17" i="5"/>
  <c r="X17" s="1"/>
  <c r="AA17" s="1"/>
  <c r="V14"/>
  <c r="X14" s="1"/>
  <c r="AA14" s="1"/>
  <c r="V11"/>
  <c r="X11" s="1"/>
  <c r="AA11" s="1"/>
  <c r="V10"/>
  <c r="X10" s="1"/>
  <c r="AA10" s="1"/>
  <c r="A25"/>
  <c r="W25" s="1"/>
  <c r="K26" i="8" s="1"/>
  <c r="M26" s="1"/>
  <c r="V4" i="5"/>
  <c r="X4" s="1"/>
  <c r="H25" i="8"/>
  <c r="F24" i="5"/>
  <c r="G24" s="1"/>
  <c r="H24" s="1"/>
  <c r="B24"/>
  <c r="C25" i="8"/>
  <c r="D25"/>
  <c r="E25"/>
  <c r="F25"/>
  <c r="C24" i="5"/>
  <c r="D24" s="1"/>
  <c r="E24" s="1"/>
  <c r="A25" i="8"/>
  <c r="V5" i="5"/>
  <c r="W5" s="1"/>
  <c r="K6" i="8" s="1"/>
  <c r="M6" s="1"/>
  <c r="V6" i="5"/>
  <c r="W6" s="1"/>
  <c r="K7" i="8" s="1"/>
  <c r="M7" s="1"/>
  <c r="V7" i="5"/>
  <c r="X7" s="1"/>
  <c r="AA7" s="1"/>
  <c r="W15"/>
  <c r="K16" i="8" s="1"/>
  <c r="M16" s="1"/>
  <c r="W22" i="5"/>
  <c r="K23" i="8" s="1"/>
  <c r="M23" s="1"/>
  <c r="W20" i="5"/>
  <c r="K21" i="8" s="1"/>
  <c r="M21" s="1"/>
  <c r="W16" i="5"/>
  <c r="K17" i="8" s="1"/>
  <c r="M17" s="1"/>
  <c r="W13" i="5"/>
  <c r="K14" i="8" s="1"/>
  <c r="M14" s="1"/>
  <c r="W21" i="5"/>
  <c r="K22" i="8" s="1"/>
  <c r="M22" s="1"/>
  <c r="W12" i="5"/>
  <c r="K13" i="8" s="1"/>
  <c r="M13" s="1"/>
  <c r="W9" i="5"/>
  <c r="K10" i="8" s="1"/>
  <c r="M10" s="1"/>
  <c r="W14" i="5"/>
  <c r="K15" i="8" s="1"/>
  <c r="M15" s="1"/>
  <c r="W23" i="5"/>
  <c r="K24" i="8" s="1"/>
  <c r="M24" s="1"/>
  <c r="W10" i="5"/>
  <c r="K11" i="8" s="1"/>
  <c r="M11" s="1"/>
  <c r="W24" i="5"/>
  <c r="K25" i="8" s="1"/>
  <c r="M25" s="1"/>
  <c r="X24" i="5"/>
  <c r="AA24" s="1"/>
  <c r="W18"/>
  <c r="K19" i="8" s="1"/>
  <c r="M19" s="1"/>
  <c r="V36" i="5"/>
  <c r="V48"/>
  <c r="V49"/>
  <c r="V45"/>
  <c r="X8" l="1"/>
  <c r="AA8" s="1"/>
  <c r="W19"/>
  <c r="K20" i="8" s="1"/>
  <c r="M20" s="1"/>
  <c r="W11" i="5"/>
  <c r="K12" i="8" s="1"/>
  <c r="M12" s="1"/>
  <c r="W17" i="5"/>
  <c r="K18" i="8" s="1"/>
  <c r="M18" s="1"/>
  <c r="I70" i="5"/>
  <c r="I71" i="8" s="1"/>
  <c r="W4" i="5"/>
  <c r="K5" i="8" s="1"/>
  <c r="M5" s="1"/>
  <c r="X6" i="5"/>
  <c r="AA6" s="1"/>
  <c r="X25"/>
  <c r="AA25" s="1"/>
  <c r="J72"/>
  <c r="L72" i="8"/>
  <c r="X69" i="5"/>
  <c r="AA69" s="1"/>
  <c r="W69"/>
  <c r="K70" i="8" s="1"/>
  <c r="M70" s="1"/>
  <c r="T71" i="5"/>
  <c r="P71"/>
  <c r="S71"/>
  <c r="O71"/>
  <c r="K71"/>
  <c r="R71"/>
  <c r="L71"/>
  <c r="U71"/>
  <c r="Q71"/>
  <c r="M71"/>
  <c r="N71"/>
  <c r="V70"/>
  <c r="J72" i="8"/>
  <c r="A72" i="5"/>
  <c r="B72" i="8"/>
  <c r="H72"/>
  <c r="C72"/>
  <c r="F71" i="5"/>
  <c r="G71" s="1"/>
  <c r="H71" s="1"/>
  <c r="B71"/>
  <c r="G72" i="8"/>
  <c r="E72"/>
  <c r="D72"/>
  <c r="F72"/>
  <c r="C71" i="5"/>
  <c r="D71" s="1"/>
  <c r="E71" s="1"/>
  <c r="A72" i="8"/>
  <c r="B26"/>
  <c r="G26"/>
  <c r="W7" i="5"/>
  <c r="K8" i="8" s="1"/>
  <c r="M8" s="1"/>
  <c r="X5" i="5"/>
  <c r="AA5" s="1"/>
  <c r="X48"/>
  <c r="AA48" s="1"/>
  <c r="W48"/>
  <c r="K49" i="8" s="1"/>
  <c r="M49" s="1"/>
  <c r="X47" i="5"/>
  <c r="AA47" s="1"/>
  <c r="W47"/>
  <c r="K48" i="8" s="1"/>
  <c r="M48" s="1"/>
  <c r="X49" i="5"/>
  <c r="AA49" s="1"/>
  <c r="W49"/>
  <c r="K50" i="8" s="1"/>
  <c r="M50" s="1"/>
  <c r="X50" i="5"/>
  <c r="AA50" s="1"/>
  <c r="W50"/>
  <c r="K51" i="8" s="1"/>
  <c r="M51" s="1"/>
  <c r="I24" i="5"/>
  <c r="I25" i="8" s="1"/>
  <c r="A26" i="5"/>
  <c r="H26" i="8"/>
  <c r="E26"/>
  <c r="F25" i="5"/>
  <c r="G25" s="1"/>
  <c r="H25" s="1"/>
  <c r="C26" i="8"/>
  <c r="D26"/>
  <c r="F26"/>
  <c r="B25" i="5"/>
  <c r="C25"/>
  <c r="D25" s="1"/>
  <c r="E25" s="1"/>
  <c r="A26" i="8"/>
  <c r="Z4" i="5"/>
  <c r="AA4"/>
  <c r="L73" i="8" l="1"/>
  <c r="J73" i="5"/>
  <c r="V71"/>
  <c r="X70"/>
  <c r="AA70" s="1"/>
  <c r="W70"/>
  <c r="K71" i="8" s="1"/>
  <c r="M71" s="1"/>
  <c r="T72" i="5"/>
  <c r="M72"/>
  <c r="U72"/>
  <c r="O72"/>
  <c r="L72"/>
  <c r="P72"/>
  <c r="Q72"/>
  <c r="K72"/>
  <c r="S72"/>
  <c r="N72"/>
  <c r="R72"/>
  <c r="J73" i="8"/>
  <c r="A73" i="5"/>
  <c r="I71"/>
  <c r="I72" i="8" s="1"/>
  <c r="G73"/>
  <c r="E73"/>
  <c r="D73"/>
  <c r="C72" i="5"/>
  <c r="D72" s="1"/>
  <c r="E72" s="1"/>
  <c r="B72"/>
  <c r="B73" i="8"/>
  <c r="H73"/>
  <c r="C73"/>
  <c r="F73"/>
  <c r="F72" i="5"/>
  <c r="G72" s="1"/>
  <c r="H72" s="1"/>
  <c r="A73" i="8"/>
  <c r="B27"/>
  <c r="G27"/>
  <c r="Z5" i="5"/>
  <c r="Z6" s="1"/>
  <c r="Z7" s="1"/>
  <c r="Z8" s="1"/>
  <c r="Z9" s="1"/>
  <c r="Z10" s="1"/>
  <c r="Z11" s="1"/>
  <c r="Z12" s="1"/>
  <c r="Z13" s="1"/>
  <c r="Z14" s="1"/>
  <c r="Z15" s="1"/>
  <c r="Z16" s="1"/>
  <c r="Z17" s="1"/>
  <c r="Z18" s="1"/>
  <c r="Z19" s="1"/>
  <c r="Z20" s="1"/>
  <c r="Z21" s="1"/>
  <c r="Z22" s="1"/>
  <c r="Z23" s="1"/>
  <c r="Z24" s="1"/>
  <c r="Z25" s="1"/>
  <c r="I25"/>
  <c r="I26" i="8" s="1"/>
  <c r="A27" i="5"/>
  <c r="H27" i="8"/>
  <c r="E27"/>
  <c r="F26" i="5"/>
  <c r="G26" s="1"/>
  <c r="H26" s="1"/>
  <c r="C27" i="8"/>
  <c r="F27"/>
  <c r="D27"/>
  <c r="B26" i="5"/>
  <c r="C26"/>
  <c r="D26" s="1"/>
  <c r="E26" s="1"/>
  <c r="A27" i="8"/>
  <c r="X26" i="5"/>
  <c r="AA26" s="1"/>
  <c r="W26"/>
  <c r="K27" i="8" s="1"/>
  <c r="M27" s="1"/>
  <c r="I72" i="5" l="1"/>
  <c r="I73" i="8" s="1"/>
  <c r="X71" i="5"/>
  <c r="AA71" s="1"/>
  <c r="W71"/>
  <c r="K72" i="8" s="1"/>
  <c r="M72" s="1"/>
  <c r="J74" i="5"/>
  <c r="L74" i="8"/>
  <c r="V72" i="5"/>
  <c r="P73"/>
  <c r="L73"/>
  <c r="U73"/>
  <c r="Q73"/>
  <c r="M73"/>
  <c r="R73"/>
  <c r="T73"/>
  <c r="S73"/>
  <c r="O73"/>
  <c r="K73"/>
  <c r="N73"/>
  <c r="J74" i="8"/>
  <c r="A74" i="5"/>
  <c r="G74" i="8"/>
  <c r="E74"/>
  <c r="D74"/>
  <c r="F74"/>
  <c r="C73" i="5"/>
  <c r="D73" s="1"/>
  <c r="E73" s="1"/>
  <c r="B74" i="8"/>
  <c r="H74"/>
  <c r="C74"/>
  <c r="B73" i="5"/>
  <c r="F73"/>
  <c r="G73" s="1"/>
  <c r="H73" s="1"/>
  <c r="A74" i="8"/>
  <c r="B28"/>
  <c r="G28"/>
  <c r="Z26" i="5"/>
  <c r="A28"/>
  <c r="I26"/>
  <c r="I27" i="8" s="1"/>
  <c r="E28"/>
  <c r="F28"/>
  <c r="H28"/>
  <c r="C28"/>
  <c r="D28"/>
  <c r="F27" i="5"/>
  <c r="G27" s="1"/>
  <c r="H27" s="1"/>
  <c r="B27"/>
  <c r="C27"/>
  <c r="D27" s="1"/>
  <c r="E27" s="1"/>
  <c r="A28" i="8"/>
  <c r="W27" i="5"/>
  <c r="K28" i="8" s="1"/>
  <c r="M28" s="1"/>
  <c r="X27" i="5"/>
  <c r="AA27" s="1"/>
  <c r="I73" l="1"/>
  <c r="I74" i="8" s="1"/>
  <c r="V73" i="5"/>
  <c r="X72"/>
  <c r="AA72" s="1"/>
  <c r="W72"/>
  <c r="K73" i="8" s="1"/>
  <c r="M73" s="1"/>
  <c r="L75"/>
  <c r="J75" i="5"/>
  <c r="T74"/>
  <c r="Q74"/>
  <c r="K74"/>
  <c r="S74"/>
  <c r="L74"/>
  <c r="P74"/>
  <c r="M74"/>
  <c r="U74"/>
  <c r="O74"/>
  <c r="N74"/>
  <c r="R74"/>
  <c r="J75" i="8"/>
  <c r="A75" i="5"/>
  <c r="F75" i="8"/>
  <c r="B75"/>
  <c r="H75"/>
  <c r="C75"/>
  <c r="F74" i="5"/>
  <c r="G74" s="1"/>
  <c r="H74" s="1"/>
  <c r="C74"/>
  <c r="D74" s="1"/>
  <c r="E74" s="1"/>
  <c r="D75" i="8"/>
  <c r="G75"/>
  <c r="E75"/>
  <c r="B74" i="5"/>
  <c r="A75" i="8"/>
  <c r="B29"/>
  <c r="G29"/>
  <c r="A29" i="5"/>
  <c r="I27"/>
  <c r="I28" i="8" s="1"/>
  <c r="Z27" i="5"/>
  <c r="H29" i="8"/>
  <c r="F28" i="5"/>
  <c r="G28" s="1"/>
  <c r="H28" s="1"/>
  <c r="D29" i="8"/>
  <c r="B28" i="5"/>
  <c r="C29" i="8"/>
  <c r="E29"/>
  <c r="F29"/>
  <c r="C28" i="5"/>
  <c r="D28" s="1"/>
  <c r="E28" s="1"/>
  <c r="A29" i="8"/>
  <c r="X28" i="5"/>
  <c r="AA28" s="1"/>
  <c r="W28"/>
  <c r="K29" i="8" s="1"/>
  <c r="M29" s="1"/>
  <c r="X73" i="5" l="1"/>
  <c r="AA73" s="1"/>
  <c r="W73"/>
  <c r="K74" i="8" s="1"/>
  <c r="M74" s="1"/>
  <c r="J76" i="5"/>
  <c r="L76" i="8"/>
  <c r="V74" i="5"/>
  <c r="T75"/>
  <c r="P75"/>
  <c r="S75"/>
  <c r="O75"/>
  <c r="K75"/>
  <c r="R75"/>
  <c r="L75"/>
  <c r="U75"/>
  <c r="Q75"/>
  <c r="M75"/>
  <c r="N75"/>
  <c r="J76" i="8"/>
  <c r="A76" i="5"/>
  <c r="B76" i="8"/>
  <c r="F76"/>
  <c r="H76"/>
  <c r="C76"/>
  <c r="F75" i="5"/>
  <c r="G75" s="1"/>
  <c r="H75" s="1"/>
  <c r="G76" i="8"/>
  <c r="D76"/>
  <c r="E76"/>
  <c r="B75" i="5"/>
  <c r="C75"/>
  <c r="D75" s="1"/>
  <c r="E75" s="1"/>
  <c r="A76" i="8"/>
  <c r="I74" i="5"/>
  <c r="I75" i="8" s="1"/>
  <c r="B30"/>
  <c r="G30"/>
  <c r="I28" i="5"/>
  <c r="I29" i="8" s="1"/>
  <c r="A30" i="5"/>
  <c r="Z28"/>
  <c r="H30" i="8"/>
  <c r="D30"/>
  <c r="F30"/>
  <c r="F29" i="5"/>
  <c r="G29" s="1"/>
  <c r="H29" s="1"/>
  <c r="C30" i="8"/>
  <c r="C29" i="5"/>
  <c r="D29" s="1"/>
  <c r="E29" s="1"/>
  <c r="E30" i="8"/>
  <c r="B29" i="5"/>
  <c r="A30" i="8"/>
  <c r="X29" i="5"/>
  <c r="AA29" s="1"/>
  <c r="W29"/>
  <c r="K30" i="8" s="1"/>
  <c r="M30" s="1"/>
  <c r="I75" i="5" l="1"/>
  <c r="I76" i="8" s="1"/>
  <c r="X74" i="5"/>
  <c r="AA74" s="1"/>
  <c r="W74"/>
  <c r="K75" i="8" s="1"/>
  <c r="M75" s="1"/>
  <c r="L77"/>
  <c r="J77" i="5"/>
  <c r="T76"/>
  <c r="O76"/>
  <c r="K76"/>
  <c r="Q76"/>
  <c r="L76"/>
  <c r="P76"/>
  <c r="S76"/>
  <c r="M76"/>
  <c r="U76"/>
  <c r="N76"/>
  <c r="R76"/>
  <c r="V75"/>
  <c r="J77" i="8"/>
  <c r="A77" i="5"/>
  <c r="D77" i="8"/>
  <c r="G77"/>
  <c r="E77"/>
  <c r="C76" i="5"/>
  <c r="D76" s="1"/>
  <c r="E76" s="1"/>
  <c r="B76"/>
  <c r="F77" i="8"/>
  <c r="B77"/>
  <c r="H77"/>
  <c r="C77"/>
  <c r="F76" i="5"/>
  <c r="G76" s="1"/>
  <c r="H76" s="1"/>
  <c r="A77" i="8"/>
  <c r="I29" i="5"/>
  <c r="I30" i="8" s="1"/>
  <c r="B31"/>
  <c r="G31"/>
  <c r="F30" i="5"/>
  <c r="G30" s="1"/>
  <c r="H30" s="1"/>
  <c r="F31" i="8"/>
  <c r="D31"/>
  <c r="E31"/>
  <c r="H31"/>
  <c r="C31"/>
  <c r="B30" i="5"/>
  <c r="C30"/>
  <c r="D30" s="1"/>
  <c r="E30" s="1"/>
  <c r="A31" i="8"/>
  <c r="W30" i="5"/>
  <c r="K31" i="8" s="1"/>
  <c r="M31" s="1"/>
  <c r="X30" i="5"/>
  <c r="AA30" s="1"/>
  <c r="A31"/>
  <c r="Z29"/>
  <c r="I76" l="1"/>
  <c r="I77" i="8" s="1"/>
  <c r="J78" i="5"/>
  <c r="L78" i="8"/>
  <c r="V76" i="5"/>
  <c r="W75"/>
  <c r="K76" i="8" s="1"/>
  <c r="M76" s="1"/>
  <c r="X75" i="5"/>
  <c r="AA75" s="1"/>
  <c r="U77"/>
  <c r="N77"/>
  <c r="R77"/>
  <c r="K77"/>
  <c r="O77"/>
  <c r="S77"/>
  <c r="L77"/>
  <c r="P77"/>
  <c r="T77"/>
  <c r="M77"/>
  <c r="Q77"/>
  <c r="J78" i="8"/>
  <c r="A78" i="5"/>
  <c r="G78" i="8"/>
  <c r="D78"/>
  <c r="E78"/>
  <c r="F77" i="5"/>
  <c r="G77" s="1"/>
  <c r="H77" s="1"/>
  <c r="C77"/>
  <c r="D77" s="1"/>
  <c r="E77" s="1"/>
  <c r="B78" i="8"/>
  <c r="F78"/>
  <c r="H78"/>
  <c r="C78"/>
  <c r="B77" i="5"/>
  <c r="A78" i="8"/>
  <c r="B32"/>
  <c r="G32"/>
  <c r="A32" i="5"/>
  <c r="Z30"/>
  <c r="I30"/>
  <c r="I31" i="8" s="1"/>
  <c r="H32"/>
  <c r="C32"/>
  <c r="E32"/>
  <c r="D32"/>
  <c r="F31" i="5"/>
  <c r="G31" s="1"/>
  <c r="H31" s="1"/>
  <c r="F32" i="8"/>
  <c r="B31" i="5"/>
  <c r="C31"/>
  <c r="D31" s="1"/>
  <c r="E31" s="1"/>
  <c r="A32" i="8"/>
  <c r="X31" i="5"/>
  <c r="AA31" s="1"/>
  <c r="W31"/>
  <c r="K32" i="8" s="1"/>
  <c r="M32" s="1"/>
  <c r="I77" i="5" l="1"/>
  <c r="I78" i="8" s="1"/>
  <c r="W76" i="5"/>
  <c r="K77" i="8" s="1"/>
  <c r="M77" s="1"/>
  <c r="X76" i="5"/>
  <c r="AA76" s="1"/>
  <c r="L79" i="8"/>
  <c r="J79" i="5"/>
  <c r="V77"/>
  <c r="T78"/>
  <c r="S78"/>
  <c r="O78"/>
  <c r="M78"/>
  <c r="U78"/>
  <c r="N78"/>
  <c r="R78"/>
  <c r="K78"/>
  <c r="Q78"/>
  <c r="L78"/>
  <c r="P78"/>
  <c r="J79" i="8"/>
  <c r="A79" i="5"/>
  <c r="D79" i="8"/>
  <c r="G79"/>
  <c r="E79"/>
  <c r="C78" i="5"/>
  <c r="D78" s="1"/>
  <c r="E78" s="1"/>
  <c r="B78"/>
  <c r="F79" i="8"/>
  <c r="B79"/>
  <c r="H79"/>
  <c r="C79"/>
  <c r="F78" i="5"/>
  <c r="G78" s="1"/>
  <c r="H78" s="1"/>
  <c r="A79" i="8"/>
  <c r="B33"/>
  <c r="G33"/>
  <c r="A33" i="5"/>
  <c r="I31"/>
  <c r="I32" i="8" s="1"/>
  <c r="Z31" i="5"/>
  <c r="H33" i="8"/>
  <c r="D33"/>
  <c r="F33"/>
  <c r="E33"/>
  <c r="F32" i="5"/>
  <c r="G32" s="1"/>
  <c r="H32" s="1"/>
  <c r="C33" i="8"/>
  <c r="B32" i="5"/>
  <c r="C32"/>
  <c r="D32" s="1"/>
  <c r="E32" s="1"/>
  <c r="A33" i="8"/>
  <c r="X32" i="5"/>
  <c r="AA32" s="1"/>
  <c r="W32"/>
  <c r="K33" i="8" s="1"/>
  <c r="M33" s="1"/>
  <c r="X77" i="5" l="1"/>
  <c r="AA77" s="1"/>
  <c r="W77"/>
  <c r="K78" i="8" s="1"/>
  <c r="M78" s="1"/>
  <c r="J80" i="5"/>
  <c r="L80" i="8"/>
  <c r="V78" i="5"/>
  <c r="U79"/>
  <c r="L79"/>
  <c r="P79"/>
  <c r="T79"/>
  <c r="M79"/>
  <c r="Q79"/>
  <c r="N79"/>
  <c r="R79"/>
  <c r="K79"/>
  <c r="O79"/>
  <c r="S79"/>
  <c r="J80" i="8"/>
  <c r="A80" i="5"/>
  <c r="I78"/>
  <c r="I79" i="8" s="1"/>
  <c r="B80"/>
  <c r="F80"/>
  <c r="H80"/>
  <c r="C80"/>
  <c r="B79" i="5"/>
  <c r="C79"/>
  <c r="D79" s="1"/>
  <c r="E79" s="1"/>
  <c r="G80" i="8"/>
  <c r="D80"/>
  <c r="E80"/>
  <c r="F79" i="5"/>
  <c r="G79" s="1"/>
  <c r="H79" s="1"/>
  <c r="A80" i="8"/>
  <c r="B34"/>
  <c r="G34"/>
  <c r="A34" i="5"/>
  <c r="I32"/>
  <c r="I33" i="8" s="1"/>
  <c r="F34"/>
  <c r="H34"/>
  <c r="D34"/>
  <c r="F33" i="5"/>
  <c r="G33" s="1"/>
  <c r="H33" s="1"/>
  <c r="C34" i="8"/>
  <c r="E34"/>
  <c r="B33" i="5"/>
  <c r="C33"/>
  <c r="D33" s="1"/>
  <c r="E33" s="1"/>
  <c r="A34" i="8"/>
  <c r="W33" i="5"/>
  <c r="K34" i="8" s="1"/>
  <c r="M34" s="1"/>
  <c r="X33" i="5"/>
  <c r="AA33" s="1"/>
  <c r="Z32"/>
  <c r="I79" l="1"/>
  <c r="I80" i="8" s="1"/>
  <c r="X78" i="5"/>
  <c r="AA78" s="1"/>
  <c r="W78"/>
  <c r="K79" i="8" s="1"/>
  <c r="M79" s="1"/>
  <c r="L81"/>
  <c r="J81" i="5"/>
  <c r="R80"/>
  <c r="S80"/>
  <c r="L80"/>
  <c r="P80"/>
  <c r="O80"/>
  <c r="K80"/>
  <c r="M80"/>
  <c r="U80"/>
  <c r="Q80"/>
  <c r="N80"/>
  <c r="T80"/>
  <c r="V79"/>
  <c r="J81" i="8"/>
  <c r="A81" i="5"/>
  <c r="F81" i="8"/>
  <c r="B81"/>
  <c r="H81"/>
  <c r="C81"/>
  <c r="C80" i="5"/>
  <c r="D80" s="1"/>
  <c r="E80" s="1"/>
  <c r="B80"/>
  <c r="D81" i="8"/>
  <c r="G81"/>
  <c r="E81"/>
  <c r="F80" i="5"/>
  <c r="G80" s="1"/>
  <c r="H80" s="1"/>
  <c r="A81" i="8"/>
  <c r="B35"/>
  <c r="G35"/>
  <c r="I33" i="5"/>
  <c r="I34" i="8" s="1"/>
  <c r="Z33" i="5"/>
  <c r="A35"/>
  <c r="D35" i="8"/>
  <c r="H35"/>
  <c r="F34" i="5"/>
  <c r="G34" s="1"/>
  <c r="H34" s="1"/>
  <c r="E35" i="8"/>
  <c r="F35"/>
  <c r="C35"/>
  <c r="B34" i="5"/>
  <c r="C34"/>
  <c r="D34" s="1"/>
  <c r="E34" s="1"/>
  <c r="A35" i="8"/>
  <c r="X34" i="5"/>
  <c r="AA34" s="1"/>
  <c r="W34"/>
  <c r="K35" i="8" s="1"/>
  <c r="M35" s="1"/>
  <c r="J82" i="5" l="1"/>
  <c r="L82" i="8"/>
  <c r="W79" i="5"/>
  <c r="K80" i="8" s="1"/>
  <c r="M80" s="1"/>
  <c r="X79" i="5"/>
  <c r="AA79" s="1"/>
  <c r="T81"/>
  <c r="M81"/>
  <c r="U81"/>
  <c r="K81"/>
  <c r="S81"/>
  <c r="N81"/>
  <c r="R81"/>
  <c r="Q81"/>
  <c r="O81"/>
  <c r="L81"/>
  <c r="P81"/>
  <c r="V80"/>
  <c r="J82" i="8"/>
  <c r="A82" i="5"/>
  <c r="G82" i="8"/>
  <c r="D82"/>
  <c r="E82"/>
  <c r="C81" i="5"/>
  <c r="D81" s="1"/>
  <c r="E81" s="1"/>
  <c r="B81"/>
  <c r="B82" i="8"/>
  <c r="F82"/>
  <c r="H82"/>
  <c r="C82"/>
  <c r="F81" i="5"/>
  <c r="G81" s="1"/>
  <c r="H81" s="1"/>
  <c r="A82" i="8"/>
  <c r="I80" i="5"/>
  <c r="I81" i="8" s="1"/>
  <c r="B36"/>
  <c r="G36"/>
  <c r="Z34" i="5"/>
  <c r="A36"/>
  <c r="I34"/>
  <c r="I35" i="8" s="1"/>
  <c r="H36"/>
  <c r="C36"/>
  <c r="E36"/>
  <c r="D36"/>
  <c r="C35" i="5"/>
  <c r="D35" s="1"/>
  <c r="E35" s="1"/>
  <c r="F35"/>
  <c r="G35" s="1"/>
  <c r="H35" s="1"/>
  <c r="F36" i="8"/>
  <c r="B35" i="5"/>
  <c r="A36" i="8"/>
  <c r="X35" i="5"/>
  <c r="AA35" s="1"/>
  <c r="W35"/>
  <c r="K36" i="8" s="1"/>
  <c r="M36" s="1"/>
  <c r="I81" i="5" l="1"/>
  <c r="I82" i="8" s="1"/>
  <c r="I35" i="5"/>
  <c r="I36" i="8" s="1"/>
  <c r="W80" i="5"/>
  <c r="K81" i="8" s="1"/>
  <c r="M81" s="1"/>
  <c r="X80" i="5"/>
  <c r="AA80" s="1"/>
  <c r="L83" i="8"/>
  <c r="J83" i="5"/>
  <c r="P82"/>
  <c r="T82"/>
  <c r="L82"/>
  <c r="U82"/>
  <c r="Q82"/>
  <c r="M82"/>
  <c r="N82"/>
  <c r="S82"/>
  <c r="O82"/>
  <c r="K82"/>
  <c r="R82"/>
  <c r="V81"/>
  <c r="J83" i="8"/>
  <c r="A83" i="5"/>
  <c r="D83" i="8"/>
  <c r="G83"/>
  <c r="E83"/>
  <c r="B82" i="5"/>
  <c r="C82"/>
  <c r="D82" s="1"/>
  <c r="E82" s="1"/>
  <c r="F83" i="8"/>
  <c r="B83"/>
  <c r="H83"/>
  <c r="C83"/>
  <c r="F82" i="5"/>
  <c r="G82" s="1"/>
  <c r="H82" s="1"/>
  <c r="A83" i="8"/>
  <c r="B37"/>
  <c r="G37"/>
  <c r="A37" i="5"/>
  <c r="Z35"/>
  <c r="F36"/>
  <c r="G36" s="1"/>
  <c r="H36" s="1"/>
  <c r="H37" i="8"/>
  <c r="C37"/>
  <c r="D37"/>
  <c r="E37"/>
  <c r="F37"/>
  <c r="B36" i="5"/>
  <c r="C36"/>
  <c r="D36" s="1"/>
  <c r="E36" s="1"/>
  <c r="A37" i="8"/>
  <c r="X36" i="5"/>
  <c r="AA36" s="1"/>
  <c r="W36"/>
  <c r="K37" i="8" s="1"/>
  <c r="M37" s="1"/>
  <c r="I82" i="5" l="1"/>
  <c r="I83" i="8" s="1"/>
  <c r="I36" i="5"/>
  <c r="I37" i="8" s="1"/>
  <c r="J84" i="5"/>
  <c r="L84" i="8"/>
  <c r="W81" i="5"/>
  <c r="K82" i="8" s="1"/>
  <c r="M82" s="1"/>
  <c r="X81" i="5"/>
  <c r="AA81" s="1"/>
  <c r="T83"/>
  <c r="Q83"/>
  <c r="O83"/>
  <c r="N83"/>
  <c r="R83"/>
  <c r="M83"/>
  <c r="U83"/>
  <c r="K83"/>
  <c r="S83"/>
  <c r="L83"/>
  <c r="P83"/>
  <c r="V82"/>
  <c r="J84" i="8"/>
  <c r="A84" i="5"/>
  <c r="G84" i="8"/>
  <c r="D84"/>
  <c r="E84"/>
  <c r="B83" i="5"/>
  <c r="B84" i="8"/>
  <c r="F84"/>
  <c r="H84"/>
  <c r="C84"/>
  <c r="F83" i="5"/>
  <c r="G83" s="1"/>
  <c r="H83" s="1"/>
  <c r="C83"/>
  <c r="D83" s="1"/>
  <c r="E83" s="1"/>
  <c r="A84" i="8"/>
  <c r="B38"/>
  <c r="G38"/>
  <c r="A38" i="5"/>
  <c r="Z36"/>
  <c r="H38" i="8"/>
  <c r="C38"/>
  <c r="E38"/>
  <c r="F37" i="5"/>
  <c r="G37" s="1"/>
  <c r="H37" s="1"/>
  <c r="D38" i="8"/>
  <c r="F38"/>
  <c r="B37" i="5"/>
  <c r="C37"/>
  <c r="D37" s="1"/>
  <c r="E37" s="1"/>
  <c r="A38" i="8"/>
  <c r="W37" i="5"/>
  <c r="K38" i="8" s="1"/>
  <c r="M38" s="1"/>
  <c r="X37" i="5"/>
  <c r="AA37" s="1"/>
  <c r="L85" i="8" l="1"/>
  <c r="J85" i="5"/>
  <c r="X82"/>
  <c r="AA82" s="1"/>
  <c r="W82"/>
  <c r="K83" i="8" s="1"/>
  <c r="M83" s="1"/>
  <c r="S84" i="5"/>
  <c r="O84"/>
  <c r="K84"/>
  <c r="R84"/>
  <c r="L84"/>
  <c r="T84"/>
  <c r="U84"/>
  <c r="Q84"/>
  <c r="M84"/>
  <c r="N84"/>
  <c r="P84"/>
  <c r="V83"/>
  <c r="J85" i="8"/>
  <c r="A85" i="5"/>
  <c r="I83"/>
  <c r="I84" i="8" s="1"/>
  <c r="F85"/>
  <c r="B85"/>
  <c r="H85"/>
  <c r="C85"/>
  <c r="B84" i="5"/>
  <c r="D85" i="8"/>
  <c r="G85"/>
  <c r="E85"/>
  <c r="F84" i="5"/>
  <c r="G84" s="1"/>
  <c r="H84" s="1"/>
  <c r="C84"/>
  <c r="D84" s="1"/>
  <c r="E84" s="1"/>
  <c r="A85" i="8"/>
  <c r="I37" i="5"/>
  <c r="I38" i="8" s="1"/>
  <c r="B39"/>
  <c r="G39"/>
  <c r="A39" i="5"/>
  <c r="Z37"/>
  <c r="F38"/>
  <c r="G38" s="1"/>
  <c r="H38" s="1"/>
  <c r="F39" i="8"/>
  <c r="D39"/>
  <c r="E39"/>
  <c r="H39"/>
  <c r="C39"/>
  <c r="B38" i="5"/>
  <c r="C38"/>
  <c r="D38" s="1"/>
  <c r="E38" s="1"/>
  <c r="I38" s="1"/>
  <c r="I39" i="8" s="1"/>
  <c r="A39"/>
  <c r="X38" i="5"/>
  <c r="AA38" s="1"/>
  <c r="W38"/>
  <c r="K39" i="8" s="1"/>
  <c r="M39" s="1"/>
  <c r="I84" i="5" l="1"/>
  <c r="I85" i="8" s="1"/>
  <c r="J86" i="5"/>
  <c r="L86" i="8"/>
  <c r="W83" i="5"/>
  <c r="K84" i="8" s="1"/>
  <c r="M84" s="1"/>
  <c r="X83" i="5"/>
  <c r="AA83" s="1"/>
  <c r="T85"/>
  <c r="S85"/>
  <c r="M85"/>
  <c r="U85"/>
  <c r="N85"/>
  <c r="R85"/>
  <c r="K85"/>
  <c r="O85"/>
  <c r="Q85"/>
  <c r="L85"/>
  <c r="P85"/>
  <c r="V84"/>
  <c r="J86" i="8"/>
  <c r="A86" i="5"/>
  <c r="B86" i="8"/>
  <c r="F86"/>
  <c r="H86"/>
  <c r="C86"/>
  <c r="B85" i="5"/>
  <c r="G86" i="8"/>
  <c r="D86"/>
  <c r="E86"/>
  <c r="C85" i="5"/>
  <c r="D85" s="1"/>
  <c r="E85" s="1"/>
  <c r="F85"/>
  <c r="G85" s="1"/>
  <c r="H85" s="1"/>
  <c r="A86" i="8"/>
  <c r="B40"/>
  <c r="G40"/>
  <c r="A40" i="5"/>
  <c r="Z38"/>
  <c r="F40" i="8"/>
  <c r="E40"/>
  <c r="C40"/>
  <c r="D40"/>
  <c r="F39" i="5"/>
  <c r="G39" s="1"/>
  <c r="H39" s="1"/>
  <c r="B39"/>
  <c r="H40" i="8"/>
  <c r="C39" i="5"/>
  <c r="D39" s="1"/>
  <c r="E39" s="1"/>
  <c r="A40" i="8"/>
  <c r="W39" i="5"/>
  <c r="K40" i="8" s="1"/>
  <c r="M40" s="1"/>
  <c r="X39" i="5"/>
  <c r="AA39" s="1"/>
  <c r="I39" l="1"/>
  <c r="I40" i="8" s="1"/>
  <c r="L87"/>
  <c r="J87" i="5"/>
  <c r="X84"/>
  <c r="AA84" s="1"/>
  <c r="W84"/>
  <c r="K85" i="8" s="1"/>
  <c r="M85" s="1"/>
  <c r="T86" i="5"/>
  <c r="P86"/>
  <c r="U86"/>
  <c r="Q86"/>
  <c r="M86"/>
  <c r="R86"/>
  <c r="L86"/>
  <c r="S86"/>
  <c r="O86"/>
  <c r="K86"/>
  <c r="N86"/>
  <c r="V85"/>
  <c r="J87" i="8"/>
  <c r="I85" i="5"/>
  <c r="I86" i="8" s="1"/>
  <c r="A87" i="5"/>
  <c r="D87" i="8"/>
  <c r="G87"/>
  <c r="E87"/>
  <c r="B86" i="5"/>
  <c r="C86"/>
  <c r="D86" s="1"/>
  <c r="E86" s="1"/>
  <c r="F87" i="8"/>
  <c r="B87"/>
  <c r="H87"/>
  <c r="C87"/>
  <c r="F86" i="5"/>
  <c r="G86" s="1"/>
  <c r="H86" s="1"/>
  <c r="A87" i="8"/>
  <c r="B41"/>
  <c r="G41"/>
  <c r="A41" i="5"/>
  <c r="Z39"/>
  <c r="H41" i="8"/>
  <c r="F40" i="5"/>
  <c r="G40" s="1"/>
  <c r="H40" s="1"/>
  <c r="B40"/>
  <c r="C41" i="8"/>
  <c r="D41"/>
  <c r="E41"/>
  <c r="F41"/>
  <c r="C40" i="5"/>
  <c r="D40" s="1"/>
  <c r="E40" s="1"/>
  <c r="A41" i="8"/>
  <c r="W40" i="5"/>
  <c r="K41" i="8" s="1"/>
  <c r="M41" s="1"/>
  <c r="X40" i="5"/>
  <c r="AA40" s="1"/>
  <c r="I86" l="1"/>
  <c r="I87" i="8" s="1"/>
  <c r="J88" i="5"/>
  <c r="L88" i="8"/>
  <c r="W85" i="5"/>
  <c r="K86" i="8" s="1"/>
  <c r="M86" s="1"/>
  <c r="X85" i="5"/>
  <c r="AA85" s="1"/>
  <c r="T87"/>
  <c r="O87"/>
  <c r="M87"/>
  <c r="U87"/>
  <c r="N87"/>
  <c r="R87"/>
  <c r="S87"/>
  <c r="K87"/>
  <c r="Q87"/>
  <c r="L87"/>
  <c r="P87"/>
  <c r="V86"/>
  <c r="J88" i="8"/>
  <c r="B88"/>
  <c r="F88"/>
  <c r="H88"/>
  <c r="C88"/>
  <c r="B87" i="5"/>
  <c r="C87"/>
  <c r="D87" s="1"/>
  <c r="E87" s="1"/>
  <c r="G88" i="8"/>
  <c r="D88"/>
  <c r="E88"/>
  <c r="F87" i="5"/>
  <c r="G87" s="1"/>
  <c r="H87" s="1"/>
  <c r="A88" i="8"/>
  <c r="A88" i="5"/>
  <c r="B42" i="8"/>
  <c r="G42"/>
  <c r="I40" i="5"/>
  <c r="I41" i="8" s="1"/>
  <c r="A42" i="5"/>
  <c r="Z40"/>
  <c r="F42" i="8"/>
  <c r="H42"/>
  <c r="D42"/>
  <c r="F41" i="5"/>
  <c r="G41" s="1"/>
  <c r="H41" s="1"/>
  <c r="C42" i="8"/>
  <c r="C41" i="5"/>
  <c r="D41" s="1"/>
  <c r="E41" s="1"/>
  <c r="I41" s="1"/>
  <c r="I42" i="8" s="1"/>
  <c r="E42"/>
  <c r="B41" i="5"/>
  <c r="A42" i="8"/>
  <c r="X41" i="5"/>
  <c r="AA41" s="1"/>
  <c r="W41"/>
  <c r="K42" i="8" s="1"/>
  <c r="M42" s="1"/>
  <c r="L89" l="1"/>
  <c r="J89" i="5"/>
  <c r="X86"/>
  <c r="AA86" s="1"/>
  <c r="W86"/>
  <c r="K87" i="8" s="1"/>
  <c r="M87" s="1"/>
  <c r="S88" i="5"/>
  <c r="O88"/>
  <c r="K88"/>
  <c r="R88"/>
  <c r="P88"/>
  <c r="U88"/>
  <c r="Q88"/>
  <c r="M88"/>
  <c r="N88"/>
  <c r="L88"/>
  <c r="T88"/>
  <c r="V87"/>
  <c r="J89" i="8"/>
  <c r="A89" i="5"/>
  <c r="I87"/>
  <c r="I88" i="8" s="1"/>
  <c r="F89"/>
  <c r="B89"/>
  <c r="H89"/>
  <c r="C89"/>
  <c r="B88" i="5"/>
  <c r="D89" i="8"/>
  <c r="G89"/>
  <c r="E89"/>
  <c r="F88" i="5"/>
  <c r="G88" s="1"/>
  <c r="H88" s="1"/>
  <c r="C88"/>
  <c r="D88" s="1"/>
  <c r="E88" s="1"/>
  <c r="I88"/>
  <c r="I89" i="8" s="1"/>
  <c r="A89"/>
  <c r="B43"/>
  <c r="G43"/>
  <c r="A43" i="5"/>
  <c r="Z41"/>
  <c r="H43" i="8"/>
  <c r="E43"/>
  <c r="F42" i="5"/>
  <c r="G42" s="1"/>
  <c r="H42" s="1"/>
  <c r="C43" i="8"/>
  <c r="F43"/>
  <c r="D43"/>
  <c r="B42" i="5"/>
  <c r="C42"/>
  <c r="D42" s="1"/>
  <c r="E42" s="1"/>
  <c r="A43" i="8"/>
  <c r="X42" i="5"/>
  <c r="AA42" s="1"/>
  <c r="W42"/>
  <c r="K43" i="8" s="1"/>
  <c r="M43" s="1"/>
  <c r="J90" i="5" l="1"/>
  <c r="L90" i="8"/>
  <c r="W87" i="5"/>
  <c r="K88" i="8" s="1"/>
  <c r="M88" s="1"/>
  <c r="X87" i="5"/>
  <c r="AA87" s="1"/>
  <c r="T89"/>
  <c r="Q89"/>
  <c r="O89"/>
  <c r="N89"/>
  <c r="R89"/>
  <c r="M89"/>
  <c r="U89"/>
  <c r="K89"/>
  <c r="S89"/>
  <c r="L89"/>
  <c r="P89"/>
  <c r="V88"/>
  <c r="J90" i="8"/>
  <c r="G90"/>
  <c r="D90"/>
  <c r="E90"/>
  <c r="C89" i="5"/>
  <c r="D89" s="1"/>
  <c r="E89" s="1"/>
  <c r="B89"/>
  <c r="I89"/>
  <c r="I90" i="8" s="1"/>
  <c r="B90"/>
  <c r="F90"/>
  <c r="H90"/>
  <c r="C90"/>
  <c r="F89" i="5"/>
  <c r="G89" s="1"/>
  <c r="H89" s="1"/>
  <c r="A90" i="8"/>
  <c r="A90" i="5"/>
  <c r="B44" i="8"/>
  <c r="G44"/>
  <c r="I42" i="5"/>
  <c r="I43" i="8" s="1"/>
  <c r="A44" i="5"/>
  <c r="Z42"/>
  <c r="F44" i="8"/>
  <c r="H44"/>
  <c r="D44"/>
  <c r="C44"/>
  <c r="F43" i="5"/>
  <c r="G43" s="1"/>
  <c r="H43" s="1"/>
  <c r="E44" i="8"/>
  <c r="B43" i="5"/>
  <c r="C43"/>
  <c r="D43" s="1"/>
  <c r="E43" s="1"/>
  <c r="A44" i="8"/>
  <c r="W43" i="5"/>
  <c r="K44" i="8" s="1"/>
  <c r="M44" s="1"/>
  <c r="X43" i="5"/>
  <c r="AA43" s="1"/>
  <c r="I43" l="1"/>
  <c r="I44" i="8" s="1"/>
  <c r="L91"/>
  <c r="J91" i="5"/>
  <c r="W88"/>
  <c r="K89" i="8" s="1"/>
  <c r="M89" s="1"/>
  <c r="X88" i="5"/>
  <c r="AA88" s="1"/>
  <c r="P90"/>
  <c r="U90"/>
  <c r="Q90"/>
  <c r="M90"/>
  <c r="N90"/>
  <c r="T90"/>
  <c r="L90"/>
  <c r="S90"/>
  <c r="O90"/>
  <c r="K90"/>
  <c r="R90"/>
  <c r="V89"/>
  <c r="J91" i="8"/>
  <c r="A91" i="5"/>
  <c r="D91" i="8"/>
  <c r="G91"/>
  <c r="E91"/>
  <c r="B90" i="5"/>
  <c r="C90"/>
  <c r="D90" s="1"/>
  <c r="E90" s="1"/>
  <c r="F91" i="8"/>
  <c r="B91"/>
  <c r="H91"/>
  <c r="C91"/>
  <c r="F90" i="5"/>
  <c r="G90" s="1"/>
  <c r="H90" s="1"/>
  <c r="A91" i="8"/>
  <c r="B45"/>
  <c r="G45"/>
  <c r="A45" i="5"/>
  <c r="Z43"/>
  <c r="H45" i="8"/>
  <c r="C45"/>
  <c r="E45"/>
  <c r="F45"/>
  <c r="F44" i="5"/>
  <c r="G44" s="1"/>
  <c r="H44" s="1"/>
  <c r="D45" i="8"/>
  <c r="B44" i="5"/>
  <c r="C44"/>
  <c r="D44" s="1"/>
  <c r="E44" s="1"/>
  <c r="I44" s="1"/>
  <c r="I45" i="8" s="1"/>
  <c r="A45"/>
  <c r="X44" i="5"/>
  <c r="AA44" s="1"/>
  <c r="W44"/>
  <c r="K45" i="8" s="1"/>
  <c r="M45" s="1"/>
  <c r="I90" i="5" l="1"/>
  <c r="I91" i="8" s="1"/>
  <c r="J92" i="5"/>
  <c r="L92" i="8"/>
  <c r="W89" i="5"/>
  <c r="K90" i="8" s="1"/>
  <c r="M90" s="1"/>
  <c r="X89" i="5"/>
  <c r="AA89" s="1"/>
  <c r="T91"/>
  <c r="M91"/>
  <c r="U91"/>
  <c r="K91"/>
  <c r="S91"/>
  <c r="N91"/>
  <c r="R91"/>
  <c r="Q91"/>
  <c r="O91"/>
  <c r="L91"/>
  <c r="P91"/>
  <c r="V90"/>
  <c r="J92" i="8"/>
  <c r="G92"/>
  <c r="D92"/>
  <c r="E92"/>
  <c r="B91" i="5"/>
  <c r="B92" i="8"/>
  <c r="F92"/>
  <c r="H92"/>
  <c r="C92"/>
  <c r="F91" i="5"/>
  <c r="G91" s="1"/>
  <c r="H91" s="1"/>
  <c r="C91"/>
  <c r="D91" s="1"/>
  <c r="E91" s="1"/>
  <c r="A92" i="8"/>
  <c r="A92" i="5"/>
  <c r="B46" i="8"/>
  <c r="G46"/>
  <c r="A46" i="5"/>
  <c r="Z44"/>
  <c r="H46" i="8"/>
  <c r="D46"/>
  <c r="F46"/>
  <c r="F45" i="5"/>
  <c r="G45" s="1"/>
  <c r="H45" s="1"/>
  <c r="C46" i="8"/>
  <c r="E46"/>
  <c r="B45" i="5"/>
  <c r="C45"/>
  <c r="D45" s="1"/>
  <c r="E45" s="1"/>
  <c r="A46" i="8"/>
  <c r="X45" i="5"/>
  <c r="AA45" s="1"/>
  <c r="W45"/>
  <c r="K46" i="8" s="1"/>
  <c r="M46" s="1"/>
  <c r="I91" i="5" l="1"/>
  <c r="I92" i="8" s="1"/>
  <c r="L93"/>
  <c r="J93" i="5"/>
  <c r="W90"/>
  <c r="K91" i="8" s="1"/>
  <c r="M91" s="1"/>
  <c r="X90" i="5"/>
  <c r="AA90" s="1"/>
  <c r="S92"/>
  <c r="O92"/>
  <c r="K92"/>
  <c r="R92"/>
  <c r="L92"/>
  <c r="T92"/>
  <c r="U92"/>
  <c r="Q92"/>
  <c r="M92"/>
  <c r="N92"/>
  <c r="P92"/>
  <c r="V91"/>
  <c r="J93" i="8"/>
  <c r="A93" i="5"/>
  <c r="F93" i="8"/>
  <c r="B93"/>
  <c r="H93"/>
  <c r="C93"/>
  <c r="B92" i="5"/>
  <c r="D93" i="8"/>
  <c r="G93"/>
  <c r="E93"/>
  <c r="F92" i="5"/>
  <c r="G92" s="1"/>
  <c r="H92" s="1"/>
  <c r="C92"/>
  <c r="D92" s="1"/>
  <c r="E92" s="1"/>
  <c r="A93" i="8"/>
  <c r="B47"/>
  <c r="G47"/>
  <c r="Z45" i="5"/>
  <c r="H47" i="8"/>
  <c r="F46" i="5"/>
  <c r="G46" s="1"/>
  <c r="H46" s="1"/>
  <c r="E47" i="8"/>
  <c r="F47"/>
  <c r="C47"/>
  <c r="D47"/>
  <c r="B46" i="5"/>
  <c r="C46"/>
  <c r="D46" s="1"/>
  <c r="E46" s="1"/>
  <c r="A47" i="8"/>
  <c r="X46" i="5"/>
  <c r="AA46" s="1"/>
  <c r="AA101" s="1"/>
  <c r="W46"/>
  <c r="K47" i="8" s="1"/>
  <c r="M47" s="1"/>
  <c r="I45" i="5"/>
  <c r="I46" i="8" s="1"/>
  <c r="J94" i="5" l="1"/>
  <c r="L94" i="8"/>
  <c r="V92" i="5"/>
  <c r="X91"/>
  <c r="AA91" s="1"/>
  <c r="W91"/>
  <c r="K92" i="8" s="1"/>
  <c r="M92" s="1"/>
  <c r="T93" i="5"/>
  <c r="Q93"/>
  <c r="O93"/>
  <c r="N93"/>
  <c r="R93"/>
  <c r="M93"/>
  <c r="U93"/>
  <c r="K93"/>
  <c r="S93"/>
  <c r="L93"/>
  <c r="P93"/>
  <c r="J94" i="8"/>
  <c r="A94" i="5"/>
  <c r="I92"/>
  <c r="I93" i="8" s="1"/>
  <c r="C93" i="5"/>
  <c r="D93" s="1"/>
  <c r="E93" s="1"/>
  <c r="G94" i="8"/>
  <c r="D94"/>
  <c r="E94"/>
  <c r="B93" i="5"/>
  <c r="B94" i="8"/>
  <c r="F94"/>
  <c r="H94"/>
  <c r="C94"/>
  <c r="F93" i="5"/>
  <c r="G93" s="1"/>
  <c r="H93" s="1"/>
  <c r="A94" i="8"/>
  <c r="Z46" i="5"/>
  <c r="Z47" s="1"/>
  <c r="Z48" s="1"/>
  <c r="Z49" s="1"/>
  <c r="Z50" s="1"/>
  <c r="Z103" s="1"/>
  <c r="Z102" s="1"/>
  <c r="I46"/>
  <c r="I47" i="8" s="1"/>
  <c r="I93" i="5" l="1"/>
  <c r="I94" i="8" s="1"/>
  <c r="B12" i="4"/>
  <c r="W92" i="5"/>
  <c r="K93" i="8" s="1"/>
  <c r="M93" s="1"/>
  <c r="X92" i="5"/>
  <c r="AA92" s="1"/>
  <c r="L95" i="8"/>
  <c r="J95" i="5"/>
  <c r="V93"/>
  <c r="T94"/>
  <c r="M94"/>
  <c r="Q94"/>
  <c r="U94"/>
  <c r="L94"/>
  <c r="P94"/>
  <c r="K94"/>
  <c r="O94"/>
  <c r="S94"/>
  <c r="N94"/>
  <c r="R94"/>
  <c r="J95" i="8"/>
  <c r="A95" i="5"/>
  <c r="D95" i="8"/>
  <c r="G95"/>
  <c r="E95"/>
  <c r="F94" i="5"/>
  <c r="G94" s="1"/>
  <c r="H94" s="1"/>
  <c r="C94"/>
  <c r="D94" s="1"/>
  <c r="E94" s="1"/>
  <c r="F95" i="8"/>
  <c r="B95"/>
  <c r="H95"/>
  <c r="C95"/>
  <c r="B94" i="5"/>
  <c r="A95" i="8"/>
  <c r="Z101" i="5"/>
  <c r="Z51"/>
  <c r="Z52" s="1"/>
  <c r="Z53" s="1"/>
  <c r="Z54" s="1"/>
  <c r="Z55" s="1"/>
  <c r="Z56" s="1"/>
  <c r="Z57" s="1"/>
  <c r="Z58" s="1"/>
  <c r="Z59" s="1"/>
  <c r="Z60" s="1"/>
  <c r="Z61" s="1"/>
  <c r="Z62" s="1"/>
  <c r="Z63" s="1"/>
  <c r="Z64" s="1"/>
  <c r="Z65" s="1"/>
  <c r="Z66" s="1"/>
  <c r="Z67" s="1"/>
  <c r="Z68" s="1"/>
  <c r="Z69" s="1"/>
  <c r="Z70" s="1"/>
  <c r="Z71" s="1"/>
  <c r="Z72" s="1"/>
  <c r="Z73" s="1"/>
  <c r="Z74" s="1"/>
  <c r="Z75" s="1"/>
  <c r="Z76" s="1"/>
  <c r="Z77" s="1"/>
  <c r="Z78" s="1"/>
  <c r="Z79" s="1"/>
  <c r="Z80" s="1"/>
  <c r="Z81" s="1"/>
  <c r="Z82" s="1"/>
  <c r="Z83" s="1"/>
  <c r="Z84" s="1"/>
  <c r="Z85" s="1"/>
  <c r="Z86" s="1"/>
  <c r="Z87" s="1"/>
  <c r="Z88" s="1"/>
  <c r="Z89" s="1"/>
  <c r="Z90" s="1"/>
  <c r="Z91" s="1"/>
  <c r="Z92" s="1"/>
  <c r="I94" l="1"/>
  <c r="I95" i="8" s="1"/>
  <c r="W93" i="5"/>
  <c r="K94" i="8" s="1"/>
  <c r="M94" s="1"/>
  <c r="X93" i="5"/>
  <c r="AA93" s="1"/>
  <c r="J96"/>
  <c r="L96" i="8"/>
  <c r="T95" i="5"/>
  <c r="M95"/>
  <c r="U95"/>
  <c r="K95"/>
  <c r="S95"/>
  <c r="N95"/>
  <c r="R95"/>
  <c r="Q95"/>
  <c r="O95"/>
  <c r="L95"/>
  <c r="P95"/>
  <c r="V94"/>
  <c r="J96" i="8"/>
  <c r="A96" i="5"/>
  <c r="B96" i="8"/>
  <c r="F96"/>
  <c r="H96"/>
  <c r="C96"/>
  <c r="F95" i="5"/>
  <c r="G95" s="1"/>
  <c r="H95" s="1"/>
  <c r="C95"/>
  <c r="D95" s="1"/>
  <c r="E95" s="1"/>
  <c r="G96" i="8"/>
  <c r="D96"/>
  <c r="E96"/>
  <c r="B95" i="5"/>
  <c r="A96" i="8"/>
  <c r="F3" i="4"/>
  <c r="Z93" i="5" l="1"/>
  <c r="X94"/>
  <c r="AA94" s="1"/>
  <c r="W94"/>
  <c r="K95" i="8" s="1"/>
  <c r="M95" s="1"/>
  <c r="L97"/>
  <c r="J97" i="5"/>
  <c r="V95"/>
  <c r="T96"/>
  <c r="M96"/>
  <c r="Q96"/>
  <c r="U96"/>
  <c r="L96"/>
  <c r="P96"/>
  <c r="K96"/>
  <c r="O96"/>
  <c r="S96"/>
  <c r="N96"/>
  <c r="R96"/>
  <c r="J97" i="8"/>
  <c r="A97" i="5"/>
  <c r="I95"/>
  <c r="I96" i="8" s="1"/>
  <c r="F97"/>
  <c r="B97"/>
  <c r="H97"/>
  <c r="C97"/>
  <c r="B96" i="5"/>
  <c r="D97" i="8"/>
  <c r="G97"/>
  <c r="E97"/>
  <c r="F96" i="5"/>
  <c r="G96" s="1"/>
  <c r="H96" s="1"/>
  <c r="C96"/>
  <c r="D96" s="1"/>
  <c r="E96" s="1"/>
  <c r="A97" i="8"/>
  <c r="Z94" i="5" l="1"/>
  <c r="X95"/>
  <c r="W95"/>
  <c r="K96" i="8" s="1"/>
  <c r="M96" s="1"/>
  <c r="J98" i="5"/>
  <c r="L98" i="8"/>
  <c r="T97" i="5"/>
  <c r="Q97"/>
  <c r="O97"/>
  <c r="N97"/>
  <c r="R97"/>
  <c r="M97"/>
  <c r="U97"/>
  <c r="K97"/>
  <c r="S97"/>
  <c r="L97"/>
  <c r="P97"/>
  <c r="V96"/>
  <c r="J98" i="8"/>
  <c r="A98" i="5"/>
  <c r="I96"/>
  <c r="I97" i="8" s="1"/>
  <c r="G98"/>
  <c r="D98"/>
  <c r="E98"/>
  <c r="B97" i="5"/>
  <c r="B98" i="8"/>
  <c r="F98"/>
  <c r="H98"/>
  <c r="C98"/>
  <c r="F97" i="5"/>
  <c r="G97" s="1"/>
  <c r="H97" s="1"/>
  <c r="C97"/>
  <c r="D97" s="1"/>
  <c r="E97" s="1"/>
  <c r="A98" i="8"/>
  <c r="W96" i="5" l="1"/>
  <c r="K97" i="8" s="1"/>
  <c r="M97" s="1"/>
  <c r="X96" i="5"/>
  <c r="AA96" s="1"/>
  <c r="L99" i="8"/>
  <c r="J100" i="5"/>
  <c r="J99"/>
  <c r="AA95"/>
  <c r="Z95"/>
  <c r="V97"/>
  <c r="T98"/>
  <c r="M98"/>
  <c r="Q98"/>
  <c r="U98"/>
  <c r="L98"/>
  <c r="P98"/>
  <c r="K98"/>
  <c r="O98"/>
  <c r="S98"/>
  <c r="N98"/>
  <c r="R98"/>
  <c r="J99" i="8"/>
  <c r="A100" i="5"/>
  <c r="A99"/>
  <c r="I97"/>
  <c r="I98" i="8" s="1"/>
  <c r="D99"/>
  <c r="G99"/>
  <c r="E99"/>
  <c r="F98" i="5"/>
  <c r="G98" s="1"/>
  <c r="H98" s="1"/>
  <c r="C98"/>
  <c r="D98" s="1"/>
  <c r="E98" s="1"/>
  <c r="F99" i="8"/>
  <c r="B99"/>
  <c r="H99"/>
  <c r="C99"/>
  <c r="B98" i="5"/>
  <c r="A99" i="8"/>
  <c r="I98" i="5" l="1"/>
  <c r="I99" i="8" s="1"/>
  <c r="Z96" i="5"/>
  <c r="X97"/>
  <c r="W97"/>
  <c r="K98" i="8" s="1"/>
  <c r="M98" s="1"/>
  <c r="T100" i="5"/>
  <c r="K100"/>
  <c r="O100"/>
  <c r="S100"/>
  <c r="N100"/>
  <c r="R100"/>
  <c r="M100"/>
  <c r="Q100"/>
  <c r="U100"/>
  <c r="L100"/>
  <c r="P100"/>
  <c r="L101" i="8"/>
  <c r="L100"/>
  <c r="U99" i="5"/>
  <c r="N99"/>
  <c r="R99"/>
  <c r="K99"/>
  <c r="O99"/>
  <c r="S99"/>
  <c r="L99"/>
  <c r="P99"/>
  <c r="T99"/>
  <c r="M99"/>
  <c r="Q99"/>
  <c r="V98"/>
  <c r="J101" i="8"/>
  <c r="J100"/>
  <c r="F101"/>
  <c r="B101"/>
  <c r="H101"/>
  <c r="C101"/>
  <c r="B100" i="5"/>
  <c r="D101" i="8"/>
  <c r="G101"/>
  <c r="E101"/>
  <c r="C100" i="5"/>
  <c r="D100" s="1"/>
  <c r="E100" s="1"/>
  <c r="F100"/>
  <c r="G100" s="1"/>
  <c r="H100" s="1"/>
  <c r="A101" i="8"/>
  <c r="B100"/>
  <c r="F100"/>
  <c r="H100"/>
  <c r="C100"/>
  <c r="B99" i="5"/>
  <c r="C99"/>
  <c r="D99" s="1"/>
  <c r="E99" s="1"/>
  <c r="G100" i="8"/>
  <c r="D100"/>
  <c r="E100"/>
  <c r="F99" i="5"/>
  <c r="G99" s="1"/>
  <c r="H99" s="1"/>
  <c r="A100" i="8"/>
  <c r="I100" i="5" l="1"/>
  <c r="I101" i="8" s="1"/>
  <c r="W98" i="5"/>
  <c r="K99" i="8" s="1"/>
  <c r="M99" s="1"/>
  <c r="X98" i="5"/>
  <c r="AA98" s="1"/>
  <c r="AA97"/>
  <c r="Z97"/>
  <c r="V99"/>
  <c r="V100"/>
  <c r="I99"/>
  <c r="I100" i="8" s="1"/>
  <c r="Z98" i="5" l="1"/>
  <c r="X99"/>
  <c r="AA99" s="1"/>
  <c r="W99"/>
  <c r="K100" i="8" s="1"/>
  <c r="M100" s="1"/>
  <c r="X100" i="5"/>
  <c r="AA100" s="1"/>
  <c r="W100"/>
  <c r="K101" i="8" s="1"/>
  <c r="M101" s="1"/>
  <c r="Z99" i="5" l="1"/>
  <c r="Z100" s="1"/>
</calcChain>
</file>

<file path=xl/sharedStrings.xml><?xml version="1.0" encoding="utf-8"?>
<sst xmlns="http://schemas.openxmlformats.org/spreadsheetml/2006/main" count="77" uniqueCount="71">
  <si>
    <t>Paroisse / Structure :</t>
  </si>
  <si>
    <t>Autre</t>
  </si>
  <si>
    <t>Votre fonction :</t>
  </si>
  <si>
    <t>Votre adresse mail :</t>
  </si>
  <si>
    <t>Votre numéro de téléphone :</t>
  </si>
  <si>
    <t>Nom de l'établissement scolaire (facultatif) :</t>
  </si>
  <si>
    <t>Nom de l'ACEL (facultatif) :</t>
  </si>
  <si>
    <t>Prénom de l'inscrit</t>
  </si>
  <si>
    <t>Nom de l'inscrit</t>
  </si>
  <si>
    <t>Adresse mail de l'inscrit</t>
  </si>
  <si>
    <t>Mission de l'inscrit</t>
  </si>
  <si>
    <t>Horodateur</t>
  </si>
  <si>
    <t>Paroisse ou structure</t>
  </si>
  <si>
    <t>Je suis :</t>
  </si>
  <si>
    <t>Prénom NOM</t>
  </si>
  <si>
    <t>Mon adresse mail</t>
  </si>
  <si>
    <t>Mon numéro de téléphone</t>
  </si>
  <si>
    <t>Nom de l'établissement catholique</t>
  </si>
  <si>
    <t>Nom de l'ACEL</t>
  </si>
  <si>
    <t>Entité</t>
  </si>
  <si>
    <t>Ordre</t>
  </si>
  <si>
    <t>Renseignez ci-dessous les informations de vos inscrits. Merci de n'omettre AUCUNE information. ATTENTION à l'orthographe des adresses mails ! (N'oubliez pas de vous y inclure si vous souhaitez également vous inscrire)</t>
  </si>
  <si>
    <t>Texte libre :</t>
  </si>
  <si>
    <t>Prénom et Nom :</t>
  </si>
  <si>
    <t/>
  </si>
  <si>
    <t>Diocèse  :</t>
  </si>
  <si>
    <t>Diocèse</t>
  </si>
  <si>
    <t>02. Diocèse de Soissons</t>
  </si>
  <si>
    <t>09. Diocèse d'Ariège</t>
  </si>
  <si>
    <t>12. Diocèse de Rodez</t>
  </si>
  <si>
    <t>31. Diocèse de Toulouse</t>
  </si>
  <si>
    <t>32. Diocèse d'Auch</t>
  </si>
  <si>
    <t>35. Diocèse de Rennes</t>
  </si>
  <si>
    <t>44. Diocèse de Nantes</t>
  </si>
  <si>
    <t>46. Diocèse de Cahors</t>
  </si>
  <si>
    <t>60. Diocèse de Beauvais</t>
  </si>
  <si>
    <t>64. Diocèse de Bayonne</t>
  </si>
  <si>
    <t>65. Diocèse de Tarbes et Lourdes</t>
  </si>
  <si>
    <t>72. Diocèse du Mans</t>
  </si>
  <si>
    <t>75. Diocèse de Paris</t>
  </si>
  <si>
    <t>77. Diocèse de Meaux</t>
  </si>
  <si>
    <t>78. Diocèse de Versailles</t>
  </si>
  <si>
    <t>81. Diocèse d'Albi</t>
  </si>
  <si>
    <t>82. Diocèse de Montauban</t>
  </si>
  <si>
    <t>91. Diocèse d'Evry - Corbeil-Essonnes</t>
  </si>
  <si>
    <t>92. Diocèse de Nanterre</t>
  </si>
  <si>
    <t>93. Diocèse de Saint-Denis</t>
  </si>
  <si>
    <t>94. Diocèse de Créteil</t>
  </si>
  <si>
    <t>95. Diocèse de Pontoise</t>
  </si>
  <si>
    <t>Communauté de l'Emmanuel</t>
  </si>
  <si>
    <t>Communauté des Béatitudes</t>
  </si>
  <si>
    <t>Communauté du Chemin Neuf</t>
  </si>
  <si>
    <t>Frat (hors diocèses partenaires)</t>
  </si>
  <si>
    <t>Notre-Dame de Chrétienté</t>
  </si>
  <si>
    <t>Pueri Cantores</t>
  </si>
  <si>
    <t>08. 51. Diocèse de Reims et des Ardennes</t>
  </si>
  <si>
    <t>[exemple : Notre-Dame de la Couture]</t>
  </si>
  <si>
    <t>[Saisir le nom du diocèse ici]</t>
  </si>
  <si>
    <t>[exemple : Eugénie]</t>
  </si>
  <si>
    <t>[exemple : Accompagnateur pèlerinage]</t>
  </si>
  <si>
    <t>[exemple : Grandet]</t>
  </si>
  <si>
    <t>[exemple : responsable pastorale]</t>
  </si>
  <si>
    <t>[exemple : César Birotteau]</t>
  </si>
  <si>
    <t>[exemple : 02 03 04 05 06]</t>
  </si>
  <si>
    <t>15</t>
  </si>
  <si>
    <t>[exemple:eugenie.grandet@monsite.fr]</t>
  </si>
  <si>
    <t>[exemple:cesar.birotteau@monsite.fr]</t>
  </si>
  <si>
    <t xml:space="preserve">Assurez-vous que  les personnes inscrites ont donné leur accord quant à l'utilisation des données personnelles inscrites ci-dessous, dans le cadre de la e-formation "Protection des mineurs" sur le site https://stopabus.moocit.fr
 Pour que le tableau soit exploitable : 
   - écrire uniquement sur les cellules blanches
   - ne pas couper, insérer,  supprimer une zone quelconque : ligne, colonne, bloc de cellules
   - pas plus de 100 inscriptions par tableau.
  - en revanche, vous pouvez effacer,  copier, ou  coller un bloc de cellules        
  </t>
  </si>
  <si>
    <t>51. Diocèse de Châlons-en-Champagne</t>
  </si>
  <si>
    <t>45. Diocèse d'Orléans</t>
  </si>
  <si>
    <t>37. Diocèse de Tours</t>
  </si>
</sst>
</file>

<file path=xl/styles.xml><?xml version="1.0" encoding="utf-8"?>
<styleSheet xmlns="http://schemas.openxmlformats.org/spreadsheetml/2006/main">
  <fonts count="26">
    <font>
      <sz val="11"/>
      <color theme="1"/>
      <name val="Calibri"/>
      <family val="2"/>
      <scheme val="minor"/>
    </font>
    <font>
      <sz val="11"/>
      <color rgb="FF000000"/>
      <name val="Arial"/>
      <family val="2"/>
    </font>
    <font>
      <b/>
      <i/>
      <sz val="11"/>
      <color rgb="FF000000"/>
      <name val="Arial"/>
      <family val="2"/>
    </font>
    <font>
      <b/>
      <sz val="11"/>
      <color rgb="FF000000"/>
      <name val="Arial"/>
      <family val="2"/>
    </font>
    <font>
      <u/>
      <sz val="11"/>
      <color theme="1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rgb="FF000000"/>
      <name val="Arial"/>
      <family val="2"/>
    </font>
    <font>
      <sz val="11"/>
      <color rgb="FFFF0000"/>
      <name val="Arial"/>
      <family val="2"/>
    </font>
    <font>
      <sz val="10"/>
      <color rgb="FF000000"/>
      <name val="Arial"/>
      <family val="2"/>
    </font>
    <font>
      <sz val="10"/>
      <color theme="1"/>
      <name val="Arial"/>
      <family val="2"/>
    </font>
    <font>
      <b/>
      <sz val="12"/>
      <color rgb="FF000000"/>
      <name val="Arial"/>
      <family val="2"/>
    </font>
    <font>
      <b/>
      <i/>
      <sz val="10"/>
      <color rgb="FF0E784D"/>
      <name val="Arial"/>
      <family val="2"/>
    </font>
    <font>
      <b/>
      <i/>
      <sz val="10"/>
      <color rgb="FFC00000"/>
      <name val="Arial"/>
      <family val="2"/>
    </font>
    <font>
      <sz val="11"/>
      <color theme="0"/>
      <name val="Arial"/>
      <family val="2"/>
    </font>
    <font>
      <sz val="11"/>
      <name val="Arial"/>
      <family val="2"/>
    </font>
  </fonts>
  <fills count="17">
    <fill>
      <patternFill patternType="none"/>
    </fill>
    <fill>
      <patternFill patternType="gray125"/>
    </fill>
    <fill>
      <patternFill patternType="solid">
        <fgColor rgb="FFCCCCFF"/>
        <bgColor rgb="FFCCCCFF"/>
      </patternFill>
    </fill>
    <fill>
      <patternFill patternType="solid">
        <fgColor theme="7" tint="0.7999816888943144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FF"/>
        <bgColor indexed="64"/>
      </patternFill>
    </fill>
    <fill>
      <patternFill patternType="solid">
        <fgColor rgb="FFFCE8B2"/>
        <bgColor indexed="64"/>
      </patternFill>
    </fill>
    <fill>
      <patternFill patternType="solid">
        <fgColor rgb="FFEDD9A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1">
    <xf numFmtId="0" fontId="0" fillId="0" borderId="0"/>
    <xf numFmtId="0" fontId="1" fillId="0" borderId="0"/>
    <xf numFmtId="0" fontId="4" fillId="0" borderId="0" applyNumberFormat="0" applyFill="0" applyBorder="0" applyAlignment="0" applyProtection="0">
      <alignment vertical="top"/>
      <protection locked="0"/>
    </xf>
    <xf numFmtId="0" fontId="5" fillId="0" borderId="0"/>
    <xf numFmtId="0" fontId="6" fillId="4" borderId="0"/>
    <xf numFmtId="0" fontId="6" fillId="5" borderId="0"/>
    <xf numFmtId="0" fontId="5" fillId="6" borderId="0"/>
    <xf numFmtId="0" fontId="7" fillId="7" borderId="0"/>
    <xf numFmtId="0" fontId="8" fillId="8" borderId="0"/>
    <xf numFmtId="0" fontId="9" fillId="0" borderId="0"/>
    <xf numFmtId="0" fontId="10" fillId="9" borderId="0"/>
    <xf numFmtId="0" fontId="11" fillId="0" borderId="0"/>
    <xf numFmtId="0" fontId="12" fillId="0" borderId="0"/>
    <xf numFmtId="0" fontId="13" fillId="0" borderId="0"/>
    <xf numFmtId="0" fontId="14" fillId="0" borderId="0"/>
    <xf numFmtId="0" fontId="15" fillId="10" borderId="0"/>
    <xf numFmtId="0" fontId="16" fillId="10" borderId="7"/>
    <xf numFmtId="0" fontId="17" fillId="0" borderId="0"/>
    <xf numFmtId="0" fontId="1" fillId="0" borderId="0"/>
    <xf numFmtId="0" fontId="1" fillId="0" borderId="0"/>
    <xf numFmtId="0" fontId="7" fillId="0" borderId="0"/>
  </cellStyleXfs>
  <cellXfs count="58">
    <xf numFmtId="0" fontId="0" fillId="0" borderId="0" xfId="0"/>
    <xf numFmtId="0" fontId="1" fillId="0" borderId="0" xfId="1"/>
    <xf numFmtId="0" fontId="1" fillId="0" borderId="1" xfId="1" applyBorder="1"/>
    <xf numFmtId="0" fontId="2" fillId="2" borderId="2" xfId="1" applyFont="1" applyFill="1" applyBorder="1" applyAlignment="1"/>
    <xf numFmtId="0" fontId="2" fillId="2" borderId="3" xfId="1" applyFont="1" applyFill="1" applyBorder="1" applyAlignment="1"/>
    <xf numFmtId="0" fontId="1" fillId="0" borderId="4" xfId="1" applyBorder="1"/>
    <xf numFmtId="0" fontId="1" fillId="0" borderId="5" xfId="1" applyBorder="1"/>
    <xf numFmtId="0" fontId="4" fillId="0" borderId="0" xfId="2" applyAlignment="1" applyProtection="1"/>
    <xf numFmtId="0" fontId="1" fillId="0" borderId="4" xfId="1" applyFont="1" applyBorder="1"/>
    <xf numFmtId="0" fontId="1" fillId="0" borderId="6" xfId="1" applyFont="1" applyBorder="1"/>
    <xf numFmtId="0" fontId="1" fillId="0" borderId="0" xfId="1" quotePrefix="1"/>
    <xf numFmtId="0" fontId="3" fillId="0" borderId="0" xfId="1" applyFont="1"/>
    <xf numFmtId="14" fontId="1" fillId="0" borderId="0" xfId="1" applyNumberFormat="1"/>
    <xf numFmtId="0" fontId="1" fillId="0" borderId="8" xfId="1" applyBorder="1"/>
    <xf numFmtId="0" fontId="1" fillId="0" borderId="9" xfId="1" applyBorder="1"/>
    <xf numFmtId="0" fontId="1" fillId="0" borderId="10" xfId="1" applyBorder="1"/>
    <xf numFmtId="0" fontId="1" fillId="0" borderId="11" xfId="1" applyBorder="1"/>
    <xf numFmtId="0" fontId="1" fillId="0" borderId="0" xfId="1" applyBorder="1"/>
    <xf numFmtId="0" fontId="1" fillId="0" borderId="12" xfId="1" applyBorder="1"/>
    <xf numFmtId="22" fontId="1" fillId="0" borderId="0" xfId="1" applyNumberFormat="1"/>
    <xf numFmtId="0" fontId="1" fillId="0" borderId="9" xfId="1" applyFill="1" applyBorder="1"/>
    <xf numFmtId="0" fontId="4" fillId="0" borderId="4" xfId="2" applyBorder="1" applyAlignment="1" applyProtection="1"/>
    <xf numFmtId="0" fontId="18" fillId="0" borderId="11" xfId="1" applyFont="1" applyBorder="1"/>
    <xf numFmtId="0" fontId="1" fillId="0" borderId="4" xfId="1" quotePrefix="1" applyBorder="1"/>
    <xf numFmtId="0" fontId="1" fillId="0" borderId="13" xfId="1" applyBorder="1"/>
    <xf numFmtId="0" fontId="1" fillId="0" borderId="14" xfId="1" applyBorder="1"/>
    <xf numFmtId="0" fontId="5" fillId="11" borderId="15" xfId="1" applyFont="1" applyFill="1" applyBorder="1" applyAlignment="1">
      <alignment wrapText="1"/>
    </xf>
    <xf numFmtId="0" fontId="5" fillId="12" borderId="15" xfId="1" applyFont="1" applyFill="1" applyBorder="1" applyAlignment="1">
      <alignment wrapText="1"/>
    </xf>
    <xf numFmtId="0" fontId="5" fillId="0" borderId="15" xfId="1" applyFont="1" applyBorder="1" applyAlignment="1">
      <alignment wrapText="1"/>
    </xf>
    <xf numFmtId="0" fontId="19" fillId="0" borderId="0" xfId="1" applyFont="1"/>
    <xf numFmtId="14" fontId="19" fillId="0" borderId="0" xfId="1" applyNumberFormat="1" applyFont="1" applyAlignment="1">
      <alignment horizontal="left"/>
    </xf>
    <xf numFmtId="0" fontId="20" fillId="0" borderId="0" xfId="0" applyFont="1" applyAlignment="1">
      <alignment wrapText="1"/>
    </xf>
    <xf numFmtId="0" fontId="1" fillId="0" borderId="16" xfId="1" quotePrefix="1" applyBorder="1"/>
    <xf numFmtId="0" fontId="2" fillId="2" borderId="8" xfId="1" applyFont="1" applyFill="1" applyBorder="1" applyAlignment="1">
      <alignment horizontal="right"/>
    </xf>
    <xf numFmtId="0" fontId="2" fillId="2" borderId="11" xfId="1" applyFont="1" applyFill="1" applyBorder="1" applyAlignment="1">
      <alignment horizontal="right"/>
    </xf>
    <xf numFmtId="0" fontId="2" fillId="2" borderId="13" xfId="1" applyFont="1" applyFill="1" applyBorder="1" applyAlignment="1">
      <alignment horizontal="right"/>
    </xf>
    <xf numFmtId="0" fontId="1" fillId="14" borderId="0" xfId="1" applyFill="1"/>
    <xf numFmtId="0" fontId="1" fillId="15" borderId="0" xfId="1" applyFill="1"/>
    <xf numFmtId="0" fontId="3" fillId="16" borderId="16" xfId="1" applyFont="1" applyFill="1" applyBorder="1"/>
    <xf numFmtId="0" fontId="3" fillId="16" borderId="0" xfId="1" applyFont="1" applyFill="1"/>
    <xf numFmtId="0" fontId="1" fillId="16" borderId="16" xfId="1" applyFill="1" applyBorder="1"/>
    <xf numFmtId="0" fontId="1" fillId="0" borderId="19" xfId="1" applyBorder="1"/>
    <xf numFmtId="0" fontId="1" fillId="0" borderId="20" xfId="1" applyBorder="1"/>
    <xf numFmtId="0" fontId="1" fillId="0" borderId="21" xfId="1" applyBorder="1"/>
    <xf numFmtId="0" fontId="4" fillId="0" borderId="11" xfId="2" applyBorder="1" applyAlignment="1" applyProtection="1"/>
    <xf numFmtId="0" fontId="24" fillId="0" borderId="4" xfId="1" applyFont="1" applyBorder="1" applyProtection="1">
      <protection hidden="1"/>
    </xf>
    <xf numFmtId="0" fontId="24" fillId="15" borderId="0" xfId="1" applyFont="1" applyFill="1"/>
    <xf numFmtId="0" fontId="25" fillId="16" borderId="16" xfId="1" quotePrefix="1" applyFont="1" applyFill="1" applyBorder="1"/>
    <xf numFmtId="0" fontId="21" fillId="3" borderId="8" xfId="1" applyFont="1" applyFill="1" applyBorder="1" applyAlignment="1">
      <alignment horizontal="left" vertical="center" wrapText="1"/>
    </xf>
    <xf numFmtId="0" fontId="21" fillId="3" borderId="10" xfId="1" applyFont="1" applyFill="1" applyBorder="1" applyAlignment="1">
      <alignment horizontal="left" vertical="center" wrapText="1"/>
    </xf>
    <xf numFmtId="0" fontId="21" fillId="3" borderId="11" xfId="1" applyFont="1" applyFill="1" applyBorder="1" applyAlignment="1">
      <alignment horizontal="left" vertical="center" wrapText="1"/>
    </xf>
    <xf numFmtId="0" fontId="21" fillId="3" borderId="12" xfId="1" applyFont="1" applyFill="1" applyBorder="1" applyAlignment="1">
      <alignment horizontal="left" vertical="center" wrapText="1"/>
    </xf>
    <xf numFmtId="0" fontId="21" fillId="3" borderId="13" xfId="1" applyFont="1" applyFill="1" applyBorder="1" applyAlignment="1">
      <alignment horizontal="left" vertical="center" wrapText="1"/>
    </xf>
    <xf numFmtId="0" fontId="21" fillId="3" borderId="1" xfId="1" applyFont="1" applyFill="1" applyBorder="1" applyAlignment="1">
      <alignment horizontal="left" vertical="center" wrapText="1"/>
    </xf>
    <xf numFmtId="0" fontId="23" fillId="13" borderId="0" xfId="1" applyFont="1" applyFill="1" applyAlignment="1">
      <alignment horizontal="center" wrapText="1"/>
    </xf>
    <xf numFmtId="0" fontId="22" fillId="13" borderId="17" xfId="1" applyFont="1" applyFill="1" applyBorder="1" applyAlignment="1">
      <alignment horizontal="center" vertical="center" wrapText="1"/>
    </xf>
    <xf numFmtId="0" fontId="1" fillId="14" borderId="18" xfId="1" applyFont="1" applyFill="1" applyBorder="1" applyAlignment="1">
      <alignment horizontal="center"/>
    </xf>
    <xf numFmtId="0" fontId="1" fillId="14" borderId="4" xfId="1" applyFont="1" applyFill="1" applyBorder="1" applyAlignment="1">
      <alignment horizontal="center"/>
    </xf>
  </cellXfs>
  <cellStyles count="21">
    <cellStyle name="Accent" xfId="3"/>
    <cellStyle name="Accent 1" xfId="4"/>
    <cellStyle name="Accent 2" xfId="5"/>
    <cellStyle name="Accent 3" xfId="6"/>
    <cellStyle name="Bad" xfId="7"/>
    <cellStyle name="Error" xfId="8"/>
    <cellStyle name="Footnote" xfId="9"/>
    <cellStyle name="Good" xfId="10"/>
    <cellStyle name="Heading" xfId="11"/>
    <cellStyle name="Heading 1" xfId="12"/>
    <cellStyle name="Heading 2" xfId="13"/>
    <cellStyle name="Hyperlink" xfId="14"/>
    <cellStyle name="Lien hypertexte" xfId="2" builtinId="8"/>
    <cellStyle name="Neutral" xfId="15"/>
    <cellStyle name="Normal" xfId="0" builtinId="0"/>
    <cellStyle name="Normal 2" xfId="1"/>
    <cellStyle name="Note" xfId="16"/>
    <cellStyle name="Result" xfId="17"/>
    <cellStyle name="Status" xfId="18"/>
    <cellStyle name="Text" xfId="19"/>
    <cellStyle name="Warning" xfId="20"/>
  </cellStyles>
  <dxfs count="0"/>
  <tableStyles count="0" defaultTableStyle="TableStyleMedium9" defaultPivotStyle="PivotStyleLight16"/>
  <colors>
    <mruColors>
      <color rgb="FF0E784D"/>
      <color rgb="FF139D65"/>
      <color rgb="FFEDD9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xemple:eugenie.grandet@monsite.fr]" TargetMode="External"/><Relationship Id="rId1" Type="http://schemas.openxmlformats.org/officeDocument/2006/relationships/hyperlink" Target="mailto:[exemple:cesar.birotteau@monsite.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oretifpereira@hotmail.com" TargetMode="External"/><Relationship Id="rId1" Type="http://schemas.openxmlformats.org/officeDocument/2006/relationships/hyperlink" Target="mailto:goretifpereir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oretifpereira@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Z304"/>
  <sheetViews>
    <sheetView tabSelected="1" workbookViewId="0">
      <selection activeCell="D2" sqref="D2:E11"/>
    </sheetView>
  </sheetViews>
  <sheetFormatPr baseColWidth="10" defaultRowHeight="15.75" customHeight="1"/>
  <cols>
    <col min="1" max="1" width="1.7109375" style="1" customWidth="1"/>
    <col min="2" max="2" width="45" style="1" customWidth="1"/>
    <col min="3" max="3" width="48.5703125" style="1" customWidth="1"/>
    <col min="4" max="4" width="60.5703125" style="1" customWidth="1"/>
    <col min="5" max="5" width="64.85546875" style="1" customWidth="1"/>
    <col min="6" max="6" width="15.28515625" style="1" hidden="1" customWidth="1"/>
    <col min="7" max="7" width="3.28515625" style="37" customWidth="1"/>
    <col min="8" max="64" width="15.28515625" style="1" customWidth="1"/>
    <col min="65" max="256" width="11.42578125" style="1"/>
    <col min="257" max="257" width="1.7109375" style="1" customWidth="1"/>
    <col min="258" max="258" width="45" style="1" customWidth="1"/>
    <col min="259" max="259" width="48.5703125" style="1" customWidth="1"/>
    <col min="260" max="260" width="60.5703125" style="1" customWidth="1"/>
    <col min="261" max="261" width="64.85546875" style="1" customWidth="1"/>
    <col min="262" max="320" width="15.28515625" style="1" customWidth="1"/>
    <col min="321" max="512" width="11.42578125" style="1"/>
    <col min="513" max="513" width="1.7109375" style="1" customWidth="1"/>
    <col min="514" max="514" width="45" style="1" customWidth="1"/>
    <col min="515" max="515" width="48.5703125" style="1" customWidth="1"/>
    <col min="516" max="516" width="60.5703125" style="1" customWidth="1"/>
    <col min="517" max="517" width="64.85546875" style="1" customWidth="1"/>
    <col min="518" max="576" width="15.28515625" style="1" customWidth="1"/>
    <col min="577" max="768" width="11.42578125" style="1"/>
    <col min="769" max="769" width="1.7109375" style="1" customWidth="1"/>
    <col min="770" max="770" width="45" style="1" customWidth="1"/>
    <col min="771" max="771" width="48.5703125" style="1" customWidth="1"/>
    <col min="772" max="772" width="60.5703125" style="1" customWidth="1"/>
    <col min="773" max="773" width="64.85546875" style="1" customWidth="1"/>
    <col min="774" max="832" width="15.28515625" style="1" customWidth="1"/>
    <col min="833" max="1024" width="11.42578125" style="1"/>
    <col min="1025" max="1025" width="1.7109375" style="1" customWidth="1"/>
    <col min="1026" max="1026" width="45" style="1" customWidth="1"/>
    <col min="1027" max="1027" width="48.5703125" style="1" customWidth="1"/>
    <col min="1028" max="1028" width="60.5703125" style="1" customWidth="1"/>
    <col min="1029" max="1029" width="64.85546875" style="1" customWidth="1"/>
    <col min="1030" max="1088" width="15.28515625" style="1" customWidth="1"/>
    <col min="1089" max="1280" width="11.42578125" style="1"/>
    <col min="1281" max="1281" width="1.7109375" style="1" customWidth="1"/>
    <col min="1282" max="1282" width="45" style="1" customWidth="1"/>
    <col min="1283" max="1283" width="48.5703125" style="1" customWidth="1"/>
    <col min="1284" max="1284" width="60.5703125" style="1" customWidth="1"/>
    <col min="1285" max="1285" width="64.85546875" style="1" customWidth="1"/>
    <col min="1286" max="1344" width="15.28515625" style="1" customWidth="1"/>
    <col min="1345" max="1536" width="11.42578125" style="1"/>
    <col min="1537" max="1537" width="1.7109375" style="1" customWidth="1"/>
    <col min="1538" max="1538" width="45" style="1" customWidth="1"/>
    <col min="1539" max="1539" width="48.5703125" style="1" customWidth="1"/>
    <col min="1540" max="1540" width="60.5703125" style="1" customWidth="1"/>
    <col min="1541" max="1541" width="64.85546875" style="1" customWidth="1"/>
    <col min="1542" max="1600" width="15.28515625" style="1" customWidth="1"/>
    <col min="1601" max="1792" width="11.42578125" style="1"/>
    <col min="1793" max="1793" width="1.7109375" style="1" customWidth="1"/>
    <col min="1794" max="1794" width="45" style="1" customWidth="1"/>
    <col min="1795" max="1795" width="48.5703125" style="1" customWidth="1"/>
    <col min="1796" max="1796" width="60.5703125" style="1" customWidth="1"/>
    <col min="1797" max="1797" width="64.85546875" style="1" customWidth="1"/>
    <col min="1798" max="1856" width="15.28515625" style="1" customWidth="1"/>
    <col min="1857" max="2048" width="11.42578125" style="1"/>
    <col min="2049" max="2049" width="1.7109375" style="1" customWidth="1"/>
    <col min="2050" max="2050" width="45" style="1" customWidth="1"/>
    <col min="2051" max="2051" width="48.5703125" style="1" customWidth="1"/>
    <col min="2052" max="2052" width="60.5703125" style="1" customWidth="1"/>
    <col min="2053" max="2053" width="64.85546875" style="1" customWidth="1"/>
    <col min="2054" max="2112" width="15.28515625" style="1" customWidth="1"/>
    <col min="2113" max="2304" width="11.42578125" style="1"/>
    <col min="2305" max="2305" width="1.7109375" style="1" customWidth="1"/>
    <col min="2306" max="2306" width="45" style="1" customWidth="1"/>
    <col min="2307" max="2307" width="48.5703125" style="1" customWidth="1"/>
    <col min="2308" max="2308" width="60.5703125" style="1" customWidth="1"/>
    <col min="2309" max="2309" width="64.85546875" style="1" customWidth="1"/>
    <col min="2310" max="2368" width="15.28515625" style="1" customWidth="1"/>
    <col min="2369" max="2560" width="11.42578125" style="1"/>
    <col min="2561" max="2561" width="1.7109375" style="1" customWidth="1"/>
    <col min="2562" max="2562" width="45" style="1" customWidth="1"/>
    <col min="2563" max="2563" width="48.5703125" style="1" customWidth="1"/>
    <col min="2564" max="2564" width="60.5703125" style="1" customWidth="1"/>
    <col min="2565" max="2565" width="64.85546875" style="1" customWidth="1"/>
    <col min="2566" max="2624" width="15.28515625" style="1" customWidth="1"/>
    <col min="2625" max="2816" width="11.42578125" style="1"/>
    <col min="2817" max="2817" width="1.7109375" style="1" customWidth="1"/>
    <col min="2818" max="2818" width="45" style="1" customWidth="1"/>
    <col min="2819" max="2819" width="48.5703125" style="1" customWidth="1"/>
    <col min="2820" max="2820" width="60.5703125" style="1" customWidth="1"/>
    <col min="2821" max="2821" width="64.85546875" style="1" customWidth="1"/>
    <col min="2822" max="2880" width="15.28515625" style="1" customWidth="1"/>
    <col min="2881" max="3072" width="11.42578125" style="1"/>
    <col min="3073" max="3073" width="1.7109375" style="1" customWidth="1"/>
    <col min="3074" max="3074" width="45" style="1" customWidth="1"/>
    <col min="3075" max="3075" width="48.5703125" style="1" customWidth="1"/>
    <col min="3076" max="3076" width="60.5703125" style="1" customWidth="1"/>
    <col min="3077" max="3077" width="64.85546875" style="1" customWidth="1"/>
    <col min="3078" max="3136" width="15.28515625" style="1" customWidth="1"/>
    <col min="3137" max="3328" width="11.42578125" style="1"/>
    <col min="3329" max="3329" width="1.7109375" style="1" customWidth="1"/>
    <col min="3330" max="3330" width="45" style="1" customWidth="1"/>
    <col min="3331" max="3331" width="48.5703125" style="1" customWidth="1"/>
    <col min="3332" max="3332" width="60.5703125" style="1" customWidth="1"/>
    <col min="3333" max="3333" width="64.85546875" style="1" customWidth="1"/>
    <col min="3334" max="3392" width="15.28515625" style="1" customWidth="1"/>
    <col min="3393" max="3584" width="11.42578125" style="1"/>
    <col min="3585" max="3585" width="1.7109375" style="1" customWidth="1"/>
    <col min="3586" max="3586" width="45" style="1" customWidth="1"/>
    <col min="3587" max="3587" width="48.5703125" style="1" customWidth="1"/>
    <col min="3588" max="3588" width="60.5703125" style="1" customWidth="1"/>
    <col min="3589" max="3589" width="64.85546875" style="1" customWidth="1"/>
    <col min="3590" max="3648" width="15.28515625" style="1" customWidth="1"/>
    <col min="3649" max="3840" width="11.42578125" style="1"/>
    <col min="3841" max="3841" width="1.7109375" style="1" customWidth="1"/>
    <col min="3842" max="3842" width="45" style="1" customWidth="1"/>
    <col min="3843" max="3843" width="48.5703125" style="1" customWidth="1"/>
    <col min="3844" max="3844" width="60.5703125" style="1" customWidth="1"/>
    <col min="3845" max="3845" width="64.85546875" style="1" customWidth="1"/>
    <col min="3846" max="3904" width="15.28515625" style="1" customWidth="1"/>
    <col min="3905" max="4096" width="11.42578125" style="1"/>
    <col min="4097" max="4097" width="1.7109375" style="1" customWidth="1"/>
    <col min="4098" max="4098" width="45" style="1" customWidth="1"/>
    <col min="4099" max="4099" width="48.5703125" style="1" customWidth="1"/>
    <col min="4100" max="4100" width="60.5703125" style="1" customWidth="1"/>
    <col min="4101" max="4101" width="64.85546875" style="1" customWidth="1"/>
    <col min="4102" max="4160" width="15.28515625" style="1" customWidth="1"/>
    <col min="4161" max="4352" width="11.42578125" style="1"/>
    <col min="4353" max="4353" width="1.7109375" style="1" customWidth="1"/>
    <col min="4354" max="4354" width="45" style="1" customWidth="1"/>
    <col min="4355" max="4355" width="48.5703125" style="1" customWidth="1"/>
    <col min="4356" max="4356" width="60.5703125" style="1" customWidth="1"/>
    <col min="4357" max="4357" width="64.85546875" style="1" customWidth="1"/>
    <col min="4358" max="4416" width="15.28515625" style="1" customWidth="1"/>
    <col min="4417" max="4608" width="11.42578125" style="1"/>
    <col min="4609" max="4609" width="1.7109375" style="1" customWidth="1"/>
    <col min="4610" max="4610" width="45" style="1" customWidth="1"/>
    <col min="4611" max="4611" width="48.5703125" style="1" customWidth="1"/>
    <col min="4612" max="4612" width="60.5703125" style="1" customWidth="1"/>
    <col min="4613" max="4613" width="64.85546875" style="1" customWidth="1"/>
    <col min="4614" max="4672" width="15.28515625" style="1" customWidth="1"/>
    <col min="4673" max="4864" width="11.42578125" style="1"/>
    <col min="4865" max="4865" width="1.7109375" style="1" customWidth="1"/>
    <col min="4866" max="4866" width="45" style="1" customWidth="1"/>
    <col min="4867" max="4867" width="48.5703125" style="1" customWidth="1"/>
    <col min="4868" max="4868" width="60.5703125" style="1" customWidth="1"/>
    <col min="4869" max="4869" width="64.85546875" style="1" customWidth="1"/>
    <col min="4870" max="4928" width="15.28515625" style="1" customWidth="1"/>
    <col min="4929" max="5120" width="11.42578125" style="1"/>
    <col min="5121" max="5121" width="1.7109375" style="1" customWidth="1"/>
    <col min="5122" max="5122" width="45" style="1" customWidth="1"/>
    <col min="5123" max="5123" width="48.5703125" style="1" customWidth="1"/>
    <col min="5124" max="5124" width="60.5703125" style="1" customWidth="1"/>
    <col min="5125" max="5125" width="64.85546875" style="1" customWidth="1"/>
    <col min="5126" max="5184" width="15.28515625" style="1" customWidth="1"/>
    <col min="5185" max="5376" width="11.42578125" style="1"/>
    <col min="5377" max="5377" width="1.7109375" style="1" customWidth="1"/>
    <col min="5378" max="5378" width="45" style="1" customWidth="1"/>
    <col min="5379" max="5379" width="48.5703125" style="1" customWidth="1"/>
    <col min="5380" max="5380" width="60.5703125" style="1" customWidth="1"/>
    <col min="5381" max="5381" width="64.85546875" style="1" customWidth="1"/>
    <col min="5382" max="5440" width="15.28515625" style="1" customWidth="1"/>
    <col min="5441" max="5632" width="11.42578125" style="1"/>
    <col min="5633" max="5633" width="1.7109375" style="1" customWidth="1"/>
    <col min="5634" max="5634" width="45" style="1" customWidth="1"/>
    <col min="5635" max="5635" width="48.5703125" style="1" customWidth="1"/>
    <col min="5636" max="5636" width="60.5703125" style="1" customWidth="1"/>
    <col min="5637" max="5637" width="64.85546875" style="1" customWidth="1"/>
    <col min="5638" max="5696" width="15.28515625" style="1" customWidth="1"/>
    <col min="5697" max="5888" width="11.42578125" style="1"/>
    <col min="5889" max="5889" width="1.7109375" style="1" customWidth="1"/>
    <col min="5890" max="5890" width="45" style="1" customWidth="1"/>
    <col min="5891" max="5891" width="48.5703125" style="1" customWidth="1"/>
    <col min="5892" max="5892" width="60.5703125" style="1" customWidth="1"/>
    <col min="5893" max="5893" width="64.85546875" style="1" customWidth="1"/>
    <col min="5894" max="5952" width="15.28515625" style="1" customWidth="1"/>
    <col min="5953" max="6144" width="11.42578125" style="1"/>
    <col min="6145" max="6145" width="1.7109375" style="1" customWidth="1"/>
    <col min="6146" max="6146" width="45" style="1" customWidth="1"/>
    <col min="6147" max="6147" width="48.5703125" style="1" customWidth="1"/>
    <col min="6148" max="6148" width="60.5703125" style="1" customWidth="1"/>
    <col min="6149" max="6149" width="64.85546875" style="1" customWidth="1"/>
    <col min="6150" max="6208" width="15.28515625" style="1" customWidth="1"/>
    <col min="6209" max="6400" width="11.42578125" style="1"/>
    <col min="6401" max="6401" width="1.7109375" style="1" customWidth="1"/>
    <col min="6402" max="6402" width="45" style="1" customWidth="1"/>
    <col min="6403" max="6403" width="48.5703125" style="1" customWidth="1"/>
    <col min="6404" max="6404" width="60.5703125" style="1" customWidth="1"/>
    <col min="6405" max="6405" width="64.85546875" style="1" customWidth="1"/>
    <col min="6406" max="6464" width="15.28515625" style="1" customWidth="1"/>
    <col min="6465" max="6656" width="11.42578125" style="1"/>
    <col min="6657" max="6657" width="1.7109375" style="1" customWidth="1"/>
    <col min="6658" max="6658" width="45" style="1" customWidth="1"/>
    <col min="6659" max="6659" width="48.5703125" style="1" customWidth="1"/>
    <col min="6660" max="6660" width="60.5703125" style="1" customWidth="1"/>
    <col min="6661" max="6661" width="64.85546875" style="1" customWidth="1"/>
    <col min="6662" max="6720" width="15.28515625" style="1" customWidth="1"/>
    <col min="6721" max="6912" width="11.42578125" style="1"/>
    <col min="6913" max="6913" width="1.7109375" style="1" customWidth="1"/>
    <col min="6914" max="6914" width="45" style="1" customWidth="1"/>
    <col min="6915" max="6915" width="48.5703125" style="1" customWidth="1"/>
    <col min="6916" max="6916" width="60.5703125" style="1" customWidth="1"/>
    <col min="6917" max="6917" width="64.85546875" style="1" customWidth="1"/>
    <col min="6918" max="6976" width="15.28515625" style="1" customWidth="1"/>
    <col min="6977" max="7168" width="11.42578125" style="1"/>
    <col min="7169" max="7169" width="1.7109375" style="1" customWidth="1"/>
    <col min="7170" max="7170" width="45" style="1" customWidth="1"/>
    <col min="7171" max="7171" width="48.5703125" style="1" customWidth="1"/>
    <col min="7172" max="7172" width="60.5703125" style="1" customWidth="1"/>
    <col min="7173" max="7173" width="64.85546875" style="1" customWidth="1"/>
    <col min="7174" max="7232" width="15.28515625" style="1" customWidth="1"/>
    <col min="7233" max="7424" width="11.42578125" style="1"/>
    <col min="7425" max="7425" width="1.7109375" style="1" customWidth="1"/>
    <col min="7426" max="7426" width="45" style="1" customWidth="1"/>
    <col min="7427" max="7427" width="48.5703125" style="1" customWidth="1"/>
    <col min="7428" max="7428" width="60.5703125" style="1" customWidth="1"/>
    <col min="7429" max="7429" width="64.85546875" style="1" customWidth="1"/>
    <col min="7430" max="7488" width="15.28515625" style="1" customWidth="1"/>
    <col min="7489" max="7680" width="11.42578125" style="1"/>
    <col min="7681" max="7681" width="1.7109375" style="1" customWidth="1"/>
    <col min="7682" max="7682" width="45" style="1" customWidth="1"/>
    <col min="7683" max="7683" width="48.5703125" style="1" customWidth="1"/>
    <col min="7684" max="7684" width="60.5703125" style="1" customWidth="1"/>
    <col min="7685" max="7685" width="64.85546875" style="1" customWidth="1"/>
    <col min="7686" max="7744" width="15.28515625" style="1" customWidth="1"/>
    <col min="7745" max="7936" width="11.42578125" style="1"/>
    <col min="7937" max="7937" width="1.7109375" style="1" customWidth="1"/>
    <col min="7938" max="7938" width="45" style="1" customWidth="1"/>
    <col min="7939" max="7939" width="48.5703125" style="1" customWidth="1"/>
    <col min="7940" max="7940" width="60.5703125" style="1" customWidth="1"/>
    <col min="7941" max="7941" width="64.85546875" style="1" customWidth="1"/>
    <col min="7942" max="8000" width="15.28515625" style="1" customWidth="1"/>
    <col min="8001" max="8192" width="11.42578125" style="1"/>
    <col min="8193" max="8193" width="1.7109375" style="1" customWidth="1"/>
    <col min="8194" max="8194" width="45" style="1" customWidth="1"/>
    <col min="8195" max="8195" width="48.5703125" style="1" customWidth="1"/>
    <col min="8196" max="8196" width="60.5703125" style="1" customWidth="1"/>
    <col min="8197" max="8197" width="64.85546875" style="1" customWidth="1"/>
    <col min="8198" max="8256" width="15.28515625" style="1" customWidth="1"/>
    <col min="8257" max="8448" width="11.42578125" style="1"/>
    <col min="8449" max="8449" width="1.7109375" style="1" customWidth="1"/>
    <col min="8450" max="8450" width="45" style="1" customWidth="1"/>
    <col min="8451" max="8451" width="48.5703125" style="1" customWidth="1"/>
    <col min="8452" max="8452" width="60.5703125" style="1" customWidth="1"/>
    <col min="8453" max="8453" width="64.85546875" style="1" customWidth="1"/>
    <col min="8454" max="8512" width="15.28515625" style="1" customWidth="1"/>
    <col min="8513" max="8704" width="11.42578125" style="1"/>
    <col min="8705" max="8705" width="1.7109375" style="1" customWidth="1"/>
    <col min="8706" max="8706" width="45" style="1" customWidth="1"/>
    <col min="8707" max="8707" width="48.5703125" style="1" customWidth="1"/>
    <col min="8708" max="8708" width="60.5703125" style="1" customWidth="1"/>
    <col min="8709" max="8709" width="64.85546875" style="1" customWidth="1"/>
    <col min="8710" max="8768" width="15.28515625" style="1" customWidth="1"/>
    <col min="8769" max="8960" width="11.42578125" style="1"/>
    <col min="8961" max="8961" width="1.7109375" style="1" customWidth="1"/>
    <col min="8962" max="8962" width="45" style="1" customWidth="1"/>
    <col min="8963" max="8963" width="48.5703125" style="1" customWidth="1"/>
    <col min="8964" max="8964" width="60.5703125" style="1" customWidth="1"/>
    <col min="8965" max="8965" width="64.85546875" style="1" customWidth="1"/>
    <col min="8966" max="9024" width="15.28515625" style="1" customWidth="1"/>
    <col min="9025" max="9216" width="11.42578125" style="1"/>
    <col min="9217" max="9217" width="1.7109375" style="1" customWidth="1"/>
    <col min="9218" max="9218" width="45" style="1" customWidth="1"/>
    <col min="9219" max="9219" width="48.5703125" style="1" customWidth="1"/>
    <col min="9220" max="9220" width="60.5703125" style="1" customWidth="1"/>
    <col min="9221" max="9221" width="64.85546875" style="1" customWidth="1"/>
    <col min="9222" max="9280" width="15.28515625" style="1" customWidth="1"/>
    <col min="9281" max="9472" width="11.42578125" style="1"/>
    <col min="9473" max="9473" width="1.7109375" style="1" customWidth="1"/>
    <col min="9474" max="9474" width="45" style="1" customWidth="1"/>
    <col min="9475" max="9475" width="48.5703125" style="1" customWidth="1"/>
    <col min="9476" max="9476" width="60.5703125" style="1" customWidth="1"/>
    <col min="9477" max="9477" width="64.85546875" style="1" customWidth="1"/>
    <col min="9478" max="9536" width="15.28515625" style="1" customWidth="1"/>
    <col min="9537" max="9728" width="11.42578125" style="1"/>
    <col min="9729" max="9729" width="1.7109375" style="1" customWidth="1"/>
    <col min="9730" max="9730" width="45" style="1" customWidth="1"/>
    <col min="9731" max="9731" width="48.5703125" style="1" customWidth="1"/>
    <col min="9732" max="9732" width="60.5703125" style="1" customWidth="1"/>
    <col min="9733" max="9733" width="64.85546875" style="1" customWidth="1"/>
    <col min="9734" max="9792" width="15.28515625" style="1" customWidth="1"/>
    <col min="9793" max="9984" width="11.42578125" style="1"/>
    <col min="9985" max="9985" width="1.7109375" style="1" customWidth="1"/>
    <col min="9986" max="9986" width="45" style="1" customWidth="1"/>
    <col min="9987" max="9987" width="48.5703125" style="1" customWidth="1"/>
    <col min="9988" max="9988" width="60.5703125" style="1" customWidth="1"/>
    <col min="9989" max="9989" width="64.85546875" style="1" customWidth="1"/>
    <col min="9990" max="10048" width="15.28515625" style="1" customWidth="1"/>
    <col min="10049" max="10240" width="11.42578125" style="1"/>
    <col min="10241" max="10241" width="1.7109375" style="1" customWidth="1"/>
    <col min="10242" max="10242" width="45" style="1" customWidth="1"/>
    <col min="10243" max="10243" width="48.5703125" style="1" customWidth="1"/>
    <col min="10244" max="10244" width="60.5703125" style="1" customWidth="1"/>
    <col min="10245" max="10245" width="64.85546875" style="1" customWidth="1"/>
    <col min="10246" max="10304" width="15.28515625" style="1" customWidth="1"/>
    <col min="10305" max="10496" width="11.42578125" style="1"/>
    <col min="10497" max="10497" width="1.7109375" style="1" customWidth="1"/>
    <col min="10498" max="10498" width="45" style="1" customWidth="1"/>
    <col min="10499" max="10499" width="48.5703125" style="1" customWidth="1"/>
    <col min="10500" max="10500" width="60.5703125" style="1" customWidth="1"/>
    <col min="10501" max="10501" width="64.85546875" style="1" customWidth="1"/>
    <col min="10502" max="10560" width="15.28515625" style="1" customWidth="1"/>
    <col min="10561" max="10752" width="11.42578125" style="1"/>
    <col min="10753" max="10753" width="1.7109375" style="1" customWidth="1"/>
    <col min="10754" max="10754" width="45" style="1" customWidth="1"/>
    <col min="10755" max="10755" width="48.5703125" style="1" customWidth="1"/>
    <col min="10756" max="10756" width="60.5703125" style="1" customWidth="1"/>
    <col min="10757" max="10757" width="64.85546875" style="1" customWidth="1"/>
    <col min="10758" max="10816" width="15.28515625" style="1" customWidth="1"/>
    <col min="10817" max="11008" width="11.42578125" style="1"/>
    <col min="11009" max="11009" width="1.7109375" style="1" customWidth="1"/>
    <col min="11010" max="11010" width="45" style="1" customWidth="1"/>
    <col min="11011" max="11011" width="48.5703125" style="1" customWidth="1"/>
    <col min="11012" max="11012" width="60.5703125" style="1" customWidth="1"/>
    <col min="11013" max="11013" width="64.85546875" style="1" customWidth="1"/>
    <col min="11014" max="11072" width="15.28515625" style="1" customWidth="1"/>
    <col min="11073" max="11264" width="11.42578125" style="1"/>
    <col min="11265" max="11265" width="1.7109375" style="1" customWidth="1"/>
    <col min="11266" max="11266" width="45" style="1" customWidth="1"/>
    <col min="11267" max="11267" width="48.5703125" style="1" customWidth="1"/>
    <col min="11268" max="11268" width="60.5703125" style="1" customWidth="1"/>
    <col min="11269" max="11269" width="64.85546875" style="1" customWidth="1"/>
    <col min="11270" max="11328" width="15.28515625" style="1" customWidth="1"/>
    <col min="11329" max="11520" width="11.42578125" style="1"/>
    <col min="11521" max="11521" width="1.7109375" style="1" customWidth="1"/>
    <col min="11522" max="11522" width="45" style="1" customWidth="1"/>
    <col min="11523" max="11523" width="48.5703125" style="1" customWidth="1"/>
    <col min="11524" max="11524" width="60.5703125" style="1" customWidth="1"/>
    <col min="11525" max="11525" width="64.85546875" style="1" customWidth="1"/>
    <col min="11526" max="11584" width="15.28515625" style="1" customWidth="1"/>
    <col min="11585" max="11776" width="11.42578125" style="1"/>
    <col min="11777" max="11777" width="1.7109375" style="1" customWidth="1"/>
    <col min="11778" max="11778" width="45" style="1" customWidth="1"/>
    <col min="11779" max="11779" width="48.5703125" style="1" customWidth="1"/>
    <col min="11780" max="11780" width="60.5703125" style="1" customWidth="1"/>
    <col min="11781" max="11781" width="64.85546875" style="1" customWidth="1"/>
    <col min="11782" max="11840" width="15.28515625" style="1" customWidth="1"/>
    <col min="11841" max="12032" width="11.42578125" style="1"/>
    <col min="12033" max="12033" width="1.7109375" style="1" customWidth="1"/>
    <col min="12034" max="12034" width="45" style="1" customWidth="1"/>
    <col min="12035" max="12035" width="48.5703125" style="1" customWidth="1"/>
    <col min="12036" max="12036" width="60.5703125" style="1" customWidth="1"/>
    <col min="12037" max="12037" width="64.85546875" style="1" customWidth="1"/>
    <col min="12038" max="12096" width="15.28515625" style="1" customWidth="1"/>
    <col min="12097" max="12288" width="11.42578125" style="1"/>
    <col min="12289" max="12289" width="1.7109375" style="1" customWidth="1"/>
    <col min="12290" max="12290" width="45" style="1" customWidth="1"/>
    <col min="12291" max="12291" width="48.5703125" style="1" customWidth="1"/>
    <col min="12292" max="12292" width="60.5703125" style="1" customWidth="1"/>
    <col min="12293" max="12293" width="64.85546875" style="1" customWidth="1"/>
    <col min="12294" max="12352" width="15.28515625" style="1" customWidth="1"/>
    <col min="12353" max="12544" width="11.42578125" style="1"/>
    <col min="12545" max="12545" width="1.7109375" style="1" customWidth="1"/>
    <col min="12546" max="12546" width="45" style="1" customWidth="1"/>
    <col min="12547" max="12547" width="48.5703125" style="1" customWidth="1"/>
    <col min="12548" max="12548" width="60.5703125" style="1" customWidth="1"/>
    <col min="12549" max="12549" width="64.85546875" style="1" customWidth="1"/>
    <col min="12550" max="12608" width="15.28515625" style="1" customWidth="1"/>
    <col min="12609" max="12800" width="11.42578125" style="1"/>
    <col min="12801" max="12801" width="1.7109375" style="1" customWidth="1"/>
    <col min="12802" max="12802" width="45" style="1" customWidth="1"/>
    <col min="12803" max="12803" width="48.5703125" style="1" customWidth="1"/>
    <col min="12804" max="12804" width="60.5703125" style="1" customWidth="1"/>
    <col min="12805" max="12805" width="64.85546875" style="1" customWidth="1"/>
    <col min="12806" max="12864" width="15.28515625" style="1" customWidth="1"/>
    <col min="12865" max="13056" width="11.42578125" style="1"/>
    <col min="13057" max="13057" width="1.7109375" style="1" customWidth="1"/>
    <col min="13058" max="13058" width="45" style="1" customWidth="1"/>
    <col min="13059" max="13059" width="48.5703125" style="1" customWidth="1"/>
    <col min="13060" max="13060" width="60.5703125" style="1" customWidth="1"/>
    <col min="13061" max="13061" width="64.85546875" style="1" customWidth="1"/>
    <col min="13062" max="13120" width="15.28515625" style="1" customWidth="1"/>
    <col min="13121" max="13312" width="11.42578125" style="1"/>
    <col min="13313" max="13313" width="1.7109375" style="1" customWidth="1"/>
    <col min="13314" max="13314" width="45" style="1" customWidth="1"/>
    <col min="13315" max="13315" width="48.5703125" style="1" customWidth="1"/>
    <col min="13316" max="13316" width="60.5703125" style="1" customWidth="1"/>
    <col min="13317" max="13317" width="64.85546875" style="1" customWidth="1"/>
    <col min="13318" max="13376" width="15.28515625" style="1" customWidth="1"/>
    <col min="13377" max="13568" width="11.42578125" style="1"/>
    <col min="13569" max="13569" width="1.7109375" style="1" customWidth="1"/>
    <col min="13570" max="13570" width="45" style="1" customWidth="1"/>
    <col min="13571" max="13571" width="48.5703125" style="1" customWidth="1"/>
    <col min="13572" max="13572" width="60.5703125" style="1" customWidth="1"/>
    <col min="13573" max="13573" width="64.85546875" style="1" customWidth="1"/>
    <col min="13574" max="13632" width="15.28515625" style="1" customWidth="1"/>
    <col min="13633" max="13824" width="11.42578125" style="1"/>
    <col min="13825" max="13825" width="1.7109375" style="1" customWidth="1"/>
    <col min="13826" max="13826" width="45" style="1" customWidth="1"/>
    <col min="13827" max="13827" width="48.5703125" style="1" customWidth="1"/>
    <col min="13828" max="13828" width="60.5703125" style="1" customWidth="1"/>
    <col min="13829" max="13829" width="64.85546875" style="1" customWidth="1"/>
    <col min="13830" max="13888" width="15.28515625" style="1" customWidth="1"/>
    <col min="13889" max="14080" width="11.42578125" style="1"/>
    <col min="14081" max="14081" width="1.7109375" style="1" customWidth="1"/>
    <col min="14082" max="14082" width="45" style="1" customWidth="1"/>
    <col min="14083" max="14083" width="48.5703125" style="1" customWidth="1"/>
    <col min="14084" max="14084" width="60.5703125" style="1" customWidth="1"/>
    <col min="14085" max="14085" width="64.85546875" style="1" customWidth="1"/>
    <col min="14086" max="14144" width="15.28515625" style="1" customWidth="1"/>
    <col min="14145" max="14336" width="11.42578125" style="1"/>
    <col min="14337" max="14337" width="1.7109375" style="1" customWidth="1"/>
    <col min="14338" max="14338" width="45" style="1" customWidth="1"/>
    <col min="14339" max="14339" width="48.5703125" style="1" customWidth="1"/>
    <col min="14340" max="14340" width="60.5703125" style="1" customWidth="1"/>
    <col min="14341" max="14341" width="64.85546875" style="1" customWidth="1"/>
    <col min="14342" max="14400" width="15.28515625" style="1" customWidth="1"/>
    <col min="14401" max="14592" width="11.42578125" style="1"/>
    <col min="14593" max="14593" width="1.7109375" style="1" customWidth="1"/>
    <col min="14594" max="14594" width="45" style="1" customWidth="1"/>
    <col min="14595" max="14595" width="48.5703125" style="1" customWidth="1"/>
    <col min="14596" max="14596" width="60.5703125" style="1" customWidth="1"/>
    <col min="14597" max="14597" width="64.85546875" style="1" customWidth="1"/>
    <col min="14598" max="14656" width="15.28515625" style="1" customWidth="1"/>
    <col min="14657" max="14848" width="11.42578125" style="1"/>
    <col min="14849" max="14849" width="1.7109375" style="1" customWidth="1"/>
    <col min="14850" max="14850" width="45" style="1" customWidth="1"/>
    <col min="14851" max="14851" width="48.5703125" style="1" customWidth="1"/>
    <col min="14852" max="14852" width="60.5703125" style="1" customWidth="1"/>
    <col min="14853" max="14853" width="64.85546875" style="1" customWidth="1"/>
    <col min="14854" max="14912" width="15.28515625" style="1" customWidth="1"/>
    <col min="14913" max="15104" width="11.42578125" style="1"/>
    <col min="15105" max="15105" width="1.7109375" style="1" customWidth="1"/>
    <col min="15106" max="15106" width="45" style="1" customWidth="1"/>
    <col min="15107" max="15107" width="48.5703125" style="1" customWidth="1"/>
    <col min="15108" max="15108" width="60.5703125" style="1" customWidth="1"/>
    <col min="15109" max="15109" width="64.85546875" style="1" customWidth="1"/>
    <col min="15110" max="15168" width="15.28515625" style="1" customWidth="1"/>
    <col min="15169" max="15360" width="11.42578125" style="1"/>
    <col min="15361" max="15361" width="1.7109375" style="1" customWidth="1"/>
    <col min="15362" max="15362" width="45" style="1" customWidth="1"/>
    <col min="15363" max="15363" width="48.5703125" style="1" customWidth="1"/>
    <col min="15364" max="15364" width="60.5703125" style="1" customWidth="1"/>
    <col min="15365" max="15365" width="64.85546875" style="1" customWidth="1"/>
    <col min="15366" max="15424" width="15.28515625" style="1" customWidth="1"/>
    <col min="15425" max="15616" width="11.42578125" style="1"/>
    <col min="15617" max="15617" width="1.7109375" style="1" customWidth="1"/>
    <col min="15618" max="15618" width="45" style="1" customWidth="1"/>
    <col min="15619" max="15619" width="48.5703125" style="1" customWidth="1"/>
    <col min="15620" max="15620" width="60.5703125" style="1" customWidth="1"/>
    <col min="15621" max="15621" width="64.85546875" style="1" customWidth="1"/>
    <col min="15622" max="15680" width="15.28515625" style="1" customWidth="1"/>
    <col min="15681" max="15872" width="11.42578125" style="1"/>
    <col min="15873" max="15873" width="1.7109375" style="1" customWidth="1"/>
    <col min="15874" max="15874" width="45" style="1" customWidth="1"/>
    <col min="15875" max="15875" width="48.5703125" style="1" customWidth="1"/>
    <col min="15876" max="15876" width="60.5703125" style="1" customWidth="1"/>
    <col min="15877" max="15877" width="64.85546875" style="1" customWidth="1"/>
    <col min="15878" max="15936" width="15.28515625" style="1" customWidth="1"/>
    <col min="15937" max="16128" width="11.42578125" style="1"/>
    <col min="16129" max="16129" width="1.7109375" style="1" customWidth="1"/>
    <col min="16130" max="16130" width="45" style="1" customWidth="1"/>
    <col min="16131" max="16131" width="48.5703125" style="1" customWidth="1"/>
    <col min="16132" max="16132" width="60.5703125" style="1" customWidth="1"/>
    <col min="16133" max="16133" width="64.85546875" style="1" customWidth="1"/>
    <col min="16134" max="16192" width="15.28515625" style="1" customWidth="1"/>
    <col min="16193" max="16384" width="11.42578125" style="1"/>
  </cols>
  <sheetData>
    <row r="1" spans="2:26" ht="15.75" customHeight="1">
      <c r="G1" s="46">
        <v>1</v>
      </c>
    </row>
    <row r="2" spans="2:26" ht="15.75" customHeight="1">
      <c r="B2" s="33" t="s">
        <v>25</v>
      </c>
      <c r="C2" s="43" t="s">
        <v>57</v>
      </c>
      <c r="D2" s="48" t="s">
        <v>67</v>
      </c>
      <c r="E2" s="49"/>
      <c r="G2" s="46">
        <v>1</v>
      </c>
    </row>
    <row r="3" spans="2:26" ht="14.25" customHeight="1">
      <c r="B3" s="34" t="s">
        <v>0</v>
      </c>
      <c r="C3" s="13" t="s">
        <v>56</v>
      </c>
      <c r="D3" s="50"/>
      <c r="E3" s="51"/>
      <c r="F3" s="1" t="str">
        <f>Inter!$Z$102&amp;CHAR(10)&amp; Inter2!A15&amp; Inter!Z105</f>
        <v xml:space="preserve">Pour éviter de perturber et retarder le traitement de vos inscriptions,  nous vous prions de ne pas modifier la structure de ce tableau et de ne renseigner que les cellules blanches et vides.
</v>
      </c>
      <c r="G3" s="46">
        <v>1</v>
      </c>
      <c r="H3" s="36"/>
      <c r="I3" s="36"/>
      <c r="J3" s="36"/>
      <c r="K3" s="36"/>
      <c r="L3" s="36"/>
      <c r="M3" s="36"/>
      <c r="N3" s="36"/>
      <c r="O3" s="36"/>
      <c r="P3" s="36"/>
      <c r="Q3" s="36"/>
      <c r="R3" s="36"/>
      <c r="S3" s="36"/>
      <c r="T3" s="36"/>
      <c r="U3" s="36"/>
      <c r="V3" s="36"/>
      <c r="W3" s="36"/>
      <c r="X3" s="36"/>
      <c r="Y3" s="36"/>
      <c r="Z3" s="36"/>
    </row>
    <row r="4" spans="2:26" ht="14.25" customHeight="1">
      <c r="B4" s="34" t="s">
        <v>2</v>
      </c>
      <c r="C4" s="16" t="s">
        <v>61</v>
      </c>
      <c r="D4" s="50"/>
      <c r="E4" s="51"/>
      <c r="G4" s="46">
        <v>1</v>
      </c>
      <c r="H4" s="36"/>
      <c r="I4" s="36"/>
      <c r="J4" s="36"/>
      <c r="K4" s="36"/>
      <c r="L4" s="36"/>
      <c r="M4" s="36"/>
      <c r="N4" s="36"/>
      <c r="O4" s="36"/>
      <c r="P4" s="36"/>
      <c r="Q4" s="36"/>
      <c r="R4" s="36"/>
      <c r="S4" s="36"/>
      <c r="T4" s="36"/>
      <c r="U4" s="36"/>
      <c r="V4" s="36"/>
      <c r="W4" s="36"/>
      <c r="X4" s="36"/>
      <c r="Y4" s="36"/>
      <c r="Z4" s="36"/>
    </row>
    <row r="5" spans="2:26" ht="14.25" customHeight="1">
      <c r="B5" s="34" t="s">
        <v>23</v>
      </c>
      <c r="C5" s="16" t="s">
        <v>62</v>
      </c>
      <c r="D5" s="50"/>
      <c r="E5" s="51"/>
      <c r="G5" s="46">
        <v>1</v>
      </c>
      <c r="H5" s="36"/>
      <c r="I5" s="36"/>
      <c r="J5" s="36"/>
      <c r="K5" s="36"/>
      <c r="L5" s="36"/>
      <c r="M5" s="36"/>
      <c r="N5" s="36"/>
      <c r="O5" s="36"/>
      <c r="P5" s="36"/>
      <c r="Q5" s="36"/>
      <c r="R5" s="36"/>
      <c r="S5" s="36"/>
      <c r="T5" s="36"/>
      <c r="U5" s="36"/>
      <c r="V5" s="36"/>
      <c r="W5" s="36"/>
      <c r="X5" s="36"/>
      <c r="Y5" s="36"/>
      <c r="Z5" s="36"/>
    </row>
    <row r="6" spans="2:26" ht="14.25" customHeight="1">
      <c r="B6" s="34" t="s">
        <v>3</v>
      </c>
      <c r="C6" s="44" t="s">
        <v>66</v>
      </c>
      <c r="D6" s="50"/>
      <c r="E6" s="51"/>
      <c r="G6" s="46">
        <v>1</v>
      </c>
      <c r="H6" s="36"/>
      <c r="I6" s="36"/>
      <c r="J6" s="36"/>
      <c r="K6" s="36"/>
      <c r="L6" s="36"/>
      <c r="M6" s="36"/>
      <c r="N6" s="36"/>
      <c r="O6" s="36"/>
      <c r="P6" s="36"/>
      <c r="Q6" s="36"/>
      <c r="R6" s="36"/>
      <c r="S6" s="36"/>
      <c r="T6" s="36"/>
      <c r="U6" s="36"/>
      <c r="V6" s="36"/>
      <c r="W6" s="36"/>
      <c r="X6" s="36"/>
      <c r="Y6" s="36"/>
      <c r="Z6" s="36"/>
    </row>
    <row r="7" spans="2:26" ht="14.25" customHeight="1">
      <c r="B7" s="34" t="s">
        <v>4</v>
      </c>
      <c r="C7" s="16" t="s">
        <v>63</v>
      </c>
      <c r="D7" s="50"/>
      <c r="E7" s="51"/>
      <c r="G7" s="46">
        <v>1</v>
      </c>
      <c r="H7" s="36"/>
      <c r="I7" s="36"/>
      <c r="J7" s="36"/>
      <c r="K7" s="36"/>
      <c r="L7" s="36"/>
      <c r="M7" s="36"/>
      <c r="N7" s="36"/>
      <c r="O7" s="36"/>
      <c r="P7" s="36"/>
      <c r="Q7" s="36"/>
      <c r="R7" s="36"/>
      <c r="S7" s="36"/>
      <c r="T7" s="36"/>
      <c r="U7" s="36"/>
      <c r="V7" s="36"/>
      <c r="W7" s="36"/>
      <c r="X7" s="36"/>
      <c r="Y7" s="36"/>
      <c r="Z7" s="36"/>
    </row>
    <row r="8" spans="2:26" ht="14.25" customHeight="1">
      <c r="B8" s="34" t="s">
        <v>5</v>
      </c>
      <c r="C8" s="16"/>
      <c r="D8" s="50"/>
      <c r="E8" s="51"/>
      <c r="G8" s="46">
        <v>1</v>
      </c>
      <c r="H8" s="36"/>
      <c r="I8" s="36"/>
      <c r="J8" s="36"/>
      <c r="K8" s="36"/>
      <c r="L8" s="36"/>
      <c r="M8" s="36"/>
      <c r="N8" s="36"/>
      <c r="O8" s="36"/>
      <c r="P8" s="36"/>
      <c r="Q8" s="36"/>
      <c r="R8" s="36"/>
      <c r="S8" s="36"/>
      <c r="T8" s="36"/>
      <c r="U8" s="36"/>
      <c r="V8" s="36"/>
      <c r="W8" s="36"/>
      <c r="X8" s="36"/>
      <c r="Y8" s="36"/>
      <c r="Z8" s="36"/>
    </row>
    <row r="9" spans="2:26" ht="14.25" customHeight="1">
      <c r="B9" s="34" t="s">
        <v>6</v>
      </c>
      <c r="C9" s="41"/>
      <c r="D9" s="50"/>
      <c r="E9" s="51"/>
      <c r="G9" s="46">
        <v>1</v>
      </c>
      <c r="H9" s="36"/>
      <c r="I9" s="36"/>
      <c r="J9" s="36"/>
      <c r="K9" s="36"/>
      <c r="L9" s="36"/>
      <c r="M9" s="36"/>
      <c r="N9" s="36"/>
      <c r="O9" s="36"/>
      <c r="P9" s="36"/>
      <c r="Q9" s="36"/>
      <c r="R9" s="36"/>
      <c r="S9" s="36"/>
      <c r="T9" s="36"/>
      <c r="U9" s="36"/>
      <c r="V9" s="36"/>
      <c r="W9" s="36"/>
      <c r="X9" s="36"/>
      <c r="Y9" s="36"/>
      <c r="Z9" s="36"/>
    </row>
    <row r="10" spans="2:26" ht="14.25" customHeight="1">
      <c r="B10" s="34" t="s">
        <v>22</v>
      </c>
      <c r="C10" s="41"/>
      <c r="D10" s="50"/>
      <c r="E10" s="51"/>
      <c r="G10" s="46">
        <v>1</v>
      </c>
      <c r="H10" s="36"/>
      <c r="I10" s="36"/>
      <c r="J10" s="36"/>
      <c r="K10" s="36"/>
      <c r="L10" s="36"/>
      <c r="M10" s="36"/>
      <c r="N10" s="36"/>
      <c r="O10" s="36"/>
      <c r="P10" s="36"/>
      <c r="Q10" s="36"/>
      <c r="R10" s="36"/>
      <c r="S10" s="36"/>
      <c r="T10" s="36"/>
      <c r="U10" s="36"/>
      <c r="V10" s="36"/>
      <c r="W10" s="36"/>
      <c r="X10" s="36"/>
      <c r="Y10" s="36"/>
      <c r="Z10" s="36"/>
    </row>
    <row r="11" spans="2:26" ht="14.25" customHeight="1">
      <c r="B11" s="35" t="s">
        <v>22</v>
      </c>
      <c r="C11" s="42"/>
      <c r="D11" s="52"/>
      <c r="E11" s="53"/>
      <c r="G11" s="46">
        <v>1</v>
      </c>
      <c r="H11" s="36"/>
      <c r="I11" s="36"/>
      <c r="J11" s="36"/>
      <c r="K11" s="36"/>
      <c r="L11" s="36"/>
      <c r="M11" s="36"/>
      <c r="N11" s="36"/>
      <c r="O11" s="36"/>
      <c r="P11" s="36"/>
      <c r="Q11" s="36"/>
      <c r="R11" s="36"/>
      <c r="S11" s="36"/>
      <c r="T11" s="36"/>
      <c r="U11" s="36"/>
      <c r="V11" s="36"/>
      <c r="W11" s="36"/>
      <c r="X11" s="36"/>
      <c r="Y11" s="36"/>
      <c r="Z11" s="36"/>
    </row>
    <row r="12" spans="2:26" ht="39.75" customHeight="1">
      <c r="B12" s="54" t="str">
        <f>Inter!$Z$102&amp;CHAR(10)&amp; Inter2!A15&amp; Inter!Z105</f>
        <v xml:space="preserve">Pour éviter de perturber et retarder le traitement de vos inscriptions,  nous vous prions de ne pas modifier la structure de ce tableau et de ne renseigner que les cellules blanches et vides.
</v>
      </c>
      <c r="C12" s="54"/>
      <c r="D12" s="54"/>
      <c r="E12" s="54"/>
      <c r="G12" s="46">
        <v>1</v>
      </c>
      <c r="H12" s="36"/>
      <c r="I12" s="36"/>
      <c r="J12" s="36"/>
      <c r="K12" s="36"/>
      <c r="L12" s="36"/>
      <c r="M12" s="36"/>
      <c r="N12" s="36"/>
      <c r="O12" s="36"/>
      <c r="P12" s="36"/>
      <c r="Q12" s="36"/>
      <c r="R12" s="36"/>
      <c r="S12" s="36"/>
      <c r="T12" s="36"/>
      <c r="U12" s="36"/>
      <c r="V12" s="36"/>
      <c r="W12" s="36"/>
      <c r="X12" s="36"/>
      <c r="Y12" s="36"/>
      <c r="Z12" s="36"/>
    </row>
    <row r="13" spans="2:26" ht="26.25" customHeight="1">
      <c r="B13" s="55" t="s">
        <v>21</v>
      </c>
      <c r="C13" s="55"/>
      <c r="D13" s="55"/>
      <c r="E13" s="55"/>
      <c r="G13" s="46">
        <v>1</v>
      </c>
      <c r="H13" s="36"/>
      <c r="I13" s="36"/>
      <c r="J13" s="36"/>
      <c r="K13" s="36"/>
      <c r="L13" s="36"/>
      <c r="M13" s="36"/>
      <c r="N13" s="36"/>
      <c r="O13" s="36"/>
      <c r="P13" s="36"/>
      <c r="Q13" s="36"/>
      <c r="R13" s="36"/>
      <c r="S13" s="36"/>
      <c r="T13" s="36"/>
      <c r="U13" s="36"/>
      <c r="V13" s="36"/>
      <c r="W13" s="36"/>
      <c r="X13" s="36"/>
      <c r="Y13" s="36"/>
      <c r="Z13" s="36"/>
    </row>
    <row r="14" spans="2:26" ht="14.25">
      <c r="B14" s="3" t="s">
        <v>7</v>
      </c>
      <c r="C14" s="3" t="s">
        <v>8</v>
      </c>
      <c r="D14" s="4" t="s">
        <v>9</v>
      </c>
      <c r="E14" s="4" t="s">
        <v>10</v>
      </c>
      <c r="G14" s="46">
        <v>1</v>
      </c>
      <c r="H14" s="36"/>
      <c r="I14" s="36"/>
      <c r="J14" s="36"/>
      <c r="K14" s="36"/>
      <c r="L14" s="36"/>
      <c r="M14" s="36"/>
      <c r="N14" s="36"/>
      <c r="O14" s="36"/>
      <c r="P14" s="36"/>
      <c r="Q14" s="36"/>
      <c r="R14" s="36"/>
      <c r="S14" s="36"/>
      <c r="T14" s="36"/>
      <c r="U14" s="36"/>
      <c r="V14" s="36"/>
      <c r="W14" s="36"/>
      <c r="X14" s="36"/>
      <c r="Y14" s="36"/>
      <c r="Z14" s="36"/>
    </row>
    <row r="15" spans="2:26" ht="14.25">
      <c r="B15" s="5" t="s">
        <v>58</v>
      </c>
      <c r="C15" s="5" t="s">
        <v>60</v>
      </c>
      <c r="D15" s="21" t="s">
        <v>65</v>
      </c>
      <c r="E15" s="5" t="s">
        <v>59</v>
      </c>
      <c r="G15" s="46">
        <v>1</v>
      </c>
      <c r="H15" s="36"/>
      <c r="I15" s="36"/>
      <c r="J15" s="36"/>
      <c r="K15" s="36"/>
      <c r="L15" s="36"/>
      <c r="M15" s="36"/>
      <c r="N15" s="36"/>
      <c r="O15" s="36"/>
      <c r="P15" s="36"/>
      <c r="Q15" s="36"/>
      <c r="R15" s="36"/>
      <c r="S15" s="36"/>
      <c r="T15" s="36"/>
      <c r="U15" s="36"/>
      <c r="V15" s="36"/>
      <c r="W15" s="36"/>
      <c r="X15" s="36"/>
      <c r="Y15" s="36"/>
      <c r="Z15" s="36"/>
    </row>
    <row r="16" spans="2:26" ht="14.25">
      <c r="B16" s="5"/>
      <c r="C16" s="5"/>
      <c r="D16" s="5"/>
      <c r="E16" s="5"/>
      <c r="G16" s="46">
        <v>1</v>
      </c>
      <c r="H16" s="36"/>
      <c r="I16" s="36"/>
      <c r="J16" s="36"/>
      <c r="K16" s="36"/>
      <c r="L16" s="36"/>
      <c r="M16" s="36"/>
      <c r="N16" s="36"/>
      <c r="O16" s="36"/>
      <c r="P16" s="36"/>
      <c r="Q16" s="36"/>
      <c r="R16" s="36"/>
      <c r="S16" s="36"/>
      <c r="T16" s="36"/>
      <c r="U16" s="36"/>
      <c r="V16" s="36"/>
      <c r="W16" s="36"/>
      <c r="X16" s="36"/>
      <c r="Y16" s="36"/>
      <c r="Z16" s="36"/>
    </row>
    <row r="17" spans="2:26" ht="14.25">
      <c r="B17" s="5"/>
      <c r="C17" s="5"/>
      <c r="D17" s="5"/>
      <c r="E17" s="5"/>
      <c r="G17" s="46">
        <v>1</v>
      </c>
      <c r="H17" s="36"/>
      <c r="I17" s="36"/>
      <c r="J17" s="36"/>
      <c r="K17" s="36"/>
      <c r="L17" s="36"/>
      <c r="M17" s="36"/>
      <c r="N17" s="36"/>
      <c r="O17" s="36"/>
      <c r="P17" s="36"/>
      <c r="Q17" s="36"/>
      <c r="R17" s="36"/>
      <c r="S17" s="36"/>
      <c r="T17" s="36"/>
      <c r="U17" s="36"/>
      <c r="V17" s="36"/>
      <c r="W17" s="36"/>
      <c r="X17" s="36"/>
      <c r="Y17" s="36"/>
      <c r="Z17" s="36"/>
    </row>
    <row r="18" spans="2:26" ht="14.25">
      <c r="B18" s="5"/>
      <c r="C18" s="5"/>
      <c r="D18" s="5"/>
      <c r="E18" s="5"/>
      <c r="G18" s="46">
        <v>1</v>
      </c>
      <c r="H18" s="36"/>
      <c r="I18" s="36"/>
      <c r="J18" s="36"/>
      <c r="K18" s="36"/>
      <c r="L18" s="36"/>
      <c r="M18" s="36"/>
      <c r="N18" s="36"/>
      <c r="O18" s="36"/>
      <c r="P18" s="36"/>
      <c r="Q18" s="36"/>
      <c r="R18" s="36"/>
      <c r="S18" s="36"/>
      <c r="T18" s="36"/>
      <c r="U18" s="36"/>
      <c r="V18" s="36"/>
      <c r="W18" s="36"/>
      <c r="X18" s="36"/>
      <c r="Y18" s="36"/>
      <c r="Z18" s="36"/>
    </row>
    <row r="19" spans="2:26" ht="14.25">
      <c r="B19" s="5"/>
      <c r="C19" s="5"/>
      <c r="D19" s="5"/>
      <c r="E19" s="5"/>
      <c r="G19" s="46">
        <v>1</v>
      </c>
      <c r="H19" s="36"/>
      <c r="I19" s="36"/>
      <c r="J19" s="36"/>
      <c r="K19" s="36"/>
      <c r="L19" s="36"/>
      <c r="M19" s="36"/>
      <c r="N19" s="36"/>
      <c r="O19" s="36"/>
      <c r="P19" s="36"/>
      <c r="Q19" s="36"/>
      <c r="R19" s="36"/>
      <c r="S19" s="36"/>
      <c r="T19" s="36"/>
      <c r="U19" s="36"/>
      <c r="V19" s="36"/>
      <c r="W19" s="36"/>
      <c r="X19" s="36"/>
      <c r="Y19" s="36"/>
      <c r="Z19" s="36"/>
    </row>
    <row r="20" spans="2:26" ht="14.25">
      <c r="B20" s="5"/>
      <c r="C20" s="5"/>
      <c r="D20" s="5"/>
      <c r="E20" s="5"/>
      <c r="G20" s="46">
        <v>1</v>
      </c>
      <c r="H20" s="36"/>
      <c r="I20" s="36"/>
      <c r="J20" s="36"/>
      <c r="K20" s="36"/>
      <c r="L20" s="36"/>
      <c r="M20" s="36"/>
      <c r="N20" s="36"/>
      <c r="O20" s="36"/>
      <c r="P20" s="36"/>
      <c r="Q20" s="36"/>
      <c r="R20" s="36"/>
      <c r="S20" s="36"/>
      <c r="T20" s="36"/>
      <c r="U20" s="36"/>
      <c r="V20" s="36"/>
      <c r="W20" s="36"/>
      <c r="X20" s="36"/>
      <c r="Y20" s="36"/>
      <c r="Z20" s="36"/>
    </row>
    <row r="21" spans="2:26" ht="14.25">
      <c r="B21" s="5"/>
      <c r="C21" s="5"/>
      <c r="D21" s="5"/>
      <c r="E21" s="5"/>
      <c r="G21" s="46">
        <v>1</v>
      </c>
      <c r="H21" s="36"/>
      <c r="I21" s="36"/>
      <c r="J21" s="36"/>
      <c r="K21" s="36"/>
      <c r="L21" s="36"/>
      <c r="M21" s="36"/>
      <c r="N21" s="36"/>
      <c r="O21" s="36"/>
      <c r="P21" s="36"/>
      <c r="Q21" s="36"/>
      <c r="R21" s="36"/>
      <c r="S21" s="36"/>
      <c r="T21" s="36"/>
      <c r="U21" s="36"/>
      <c r="V21" s="36"/>
      <c r="W21" s="36"/>
      <c r="X21" s="36"/>
      <c r="Y21" s="36"/>
      <c r="Z21" s="36"/>
    </row>
    <row r="22" spans="2:26" ht="14.25">
      <c r="B22" s="5"/>
      <c r="C22" s="5"/>
      <c r="D22" s="5"/>
      <c r="E22" s="5"/>
      <c r="G22" s="46">
        <v>1</v>
      </c>
      <c r="H22" s="36"/>
      <c r="I22" s="36"/>
      <c r="J22" s="36"/>
      <c r="K22" s="36"/>
      <c r="L22" s="36"/>
      <c r="M22" s="36"/>
      <c r="N22" s="36"/>
      <c r="O22" s="36"/>
      <c r="P22" s="36"/>
      <c r="Q22" s="36"/>
      <c r="R22" s="36"/>
      <c r="S22" s="36"/>
      <c r="T22" s="36"/>
      <c r="U22" s="36"/>
      <c r="V22" s="36"/>
      <c r="W22" s="36"/>
      <c r="X22" s="36"/>
      <c r="Y22" s="36"/>
      <c r="Z22" s="36"/>
    </row>
    <row r="23" spans="2:26" ht="14.25">
      <c r="B23" s="5"/>
      <c r="C23" s="5"/>
      <c r="D23" s="5"/>
      <c r="E23" s="5"/>
      <c r="G23" s="46">
        <v>1</v>
      </c>
      <c r="H23" s="36"/>
      <c r="I23" s="36"/>
      <c r="J23" s="36"/>
      <c r="K23" s="36"/>
      <c r="L23" s="36"/>
      <c r="M23" s="36"/>
      <c r="N23" s="36"/>
      <c r="O23" s="36"/>
      <c r="P23" s="36"/>
      <c r="Q23" s="36"/>
      <c r="R23" s="36"/>
      <c r="S23" s="36"/>
      <c r="T23" s="36"/>
      <c r="U23" s="36"/>
      <c r="V23" s="36"/>
      <c r="W23" s="36"/>
      <c r="X23" s="36"/>
      <c r="Y23" s="36"/>
      <c r="Z23" s="36"/>
    </row>
    <row r="24" spans="2:26" ht="14.25">
      <c r="B24" s="5"/>
      <c r="C24" s="5"/>
      <c r="D24" s="5"/>
      <c r="E24" s="5"/>
      <c r="G24" s="46">
        <v>1</v>
      </c>
      <c r="H24" s="36"/>
      <c r="I24" s="36"/>
      <c r="J24" s="36"/>
      <c r="K24" s="36"/>
      <c r="L24" s="36"/>
      <c r="M24" s="36"/>
      <c r="N24" s="36"/>
      <c r="O24" s="36"/>
      <c r="P24" s="36"/>
      <c r="Q24" s="36"/>
      <c r="R24" s="36"/>
      <c r="S24" s="36"/>
      <c r="T24" s="36"/>
      <c r="U24" s="36"/>
      <c r="V24" s="36"/>
      <c r="W24" s="36"/>
      <c r="X24" s="36"/>
      <c r="Y24" s="36"/>
      <c r="Z24" s="36"/>
    </row>
    <row r="25" spans="2:26" ht="14.25">
      <c r="B25" s="5"/>
      <c r="C25" s="5"/>
      <c r="D25" s="5"/>
      <c r="E25" s="5"/>
      <c r="G25" s="46">
        <v>1</v>
      </c>
      <c r="H25" s="36"/>
      <c r="I25" s="36"/>
      <c r="J25" s="36"/>
      <c r="K25" s="36"/>
      <c r="L25" s="36"/>
      <c r="M25" s="36"/>
      <c r="N25" s="36"/>
      <c r="O25" s="36"/>
      <c r="P25" s="36"/>
      <c r="Q25" s="36"/>
      <c r="R25" s="36"/>
      <c r="S25" s="36"/>
      <c r="T25" s="36"/>
      <c r="U25" s="36"/>
      <c r="V25" s="36"/>
      <c r="W25" s="36"/>
      <c r="X25" s="36"/>
      <c r="Y25" s="36"/>
      <c r="Z25" s="36"/>
    </row>
    <row r="26" spans="2:26" ht="14.25">
      <c r="B26" s="5"/>
      <c r="C26" s="5"/>
      <c r="D26" s="5"/>
      <c r="E26" s="5"/>
      <c r="G26" s="46">
        <v>1</v>
      </c>
      <c r="H26" s="36"/>
      <c r="I26" s="36"/>
      <c r="J26" s="36"/>
      <c r="K26" s="36"/>
      <c r="L26" s="36"/>
      <c r="M26" s="36"/>
      <c r="N26" s="36"/>
      <c r="O26" s="36"/>
      <c r="P26" s="36"/>
      <c r="Q26" s="36"/>
      <c r="R26" s="36"/>
      <c r="S26" s="36"/>
      <c r="T26" s="36"/>
      <c r="U26" s="36"/>
      <c r="V26" s="36"/>
      <c r="W26" s="36"/>
      <c r="X26" s="36"/>
      <c r="Y26" s="36"/>
      <c r="Z26" s="36"/>
    </row>
    <row r="27" spans="2:26" ht="14.25">
      <c r="B27" s="5"/>
      <c r="C27" s="5"/>
      <c r="D27" s="5"/>
      <c r="E27" s="5"/>
      <c r="G27" s="46">
        <v>1</v>
      </c>
      <c r="H27" s="36"/>
      <c r="I27" s="36"/>
      <c r="J27" s="36"/>
      <c r="K27" s="36"/>
      <c r="L27" s="36"/>
      <c r="M27" s="36"/>
      <c r="N27" s="36"/>
      <c r="O27" s="36"/>
      <c r="P27" s="36"/>
      <c r="Q27" s="36"/>
      <c r="R27" s="36"/>
      <c r="S27" s="36"/>
      <c r="T27" s="36"/>
      <c r="U27" s="36"/>
      <c r="V27" s="36"/>
      <c r="W27" s="36"/>
      <c r="X27" s="36"/>
      <c r="Y27" s="36"/>
      <c r="Z27" s="36"/>
    </row>
    <row r="28" spans="2:26" ht="14.25">
      <c r="B28" s="5"/>
      <c r="C28" s="5"/>
      <c r="D28" s="5"/>
      <c r="E28" s="5"/>
      <c r="G28" s="46">
        <v>1</v>
      </c>
      <c r="H28" s="36"/>
      <c r="I28" s="36"/>
      <c r="J28" s="36"/>
      <c r="K28" s="36"/>
      <c r="L28" s="36"/>
      <c r="M28" s="36"/>
      <c r="N28" s="36"/>
      <c r="O28" s="36"/>
      <c r="P28" s="36"/>
      <c r="Q28" s="36"/>
      <c r="R28" s="36"/>
      <c r="S28" s="36"/>
      <c r="T28" s="36"/>
      <c r="U28" s="36"/>
      <c r="V28" s="36"/>
      <c r="W28" s="36"/>
      <c r="X28" s="36"/>
      <c r="Y28" s="36"/>
      <c r="Z28" s="36"/>
    </row>
    <row r="29" spans="2:26" ht="14.25">
      <c r="B29" s="5"/>
      <c r="C29" s="5"/>
      <c r="D29" s="5"/>
      <c r="E29" s="5"/>
      <c r="G29" s="46">
        <v>1</v>
      </c>
      <c r="H29" s="36"/>
      <c r="I29" s="36"/>
      <c r="J29" s="36"/>
      <c r="K29" s="36"/>
      <c r="L29" s="36"/>
      <c r="M29" s="36"/>
      <c r="N29" s="36"/>
      <c r="O29" s="36"/>
      <c r="P29" s="36"/>
      <c r="Q29" s="36"/>
      <c r="R29" s="36"/>
      <c r="S29" s="36"/>
      <c r="T29" s="36"/>
      <c r="U29" s="36"/>
      <c r="V29" s="36"/>
      <c r="W29" s="36"/>
      <c r="X29" s="36"/>
      <c r="Y29" s="36"/>
      <c r="Z29" s="36"/>
    </row>
    <row r="30" spans="2:26" ht="14.25">
      <c r="B30" s="5"/>
      <c r="C30" s="5"/>
      <c r="D30" s="5"/>
      <c r="E30" s="5"/>
      <c r="G30" s="46">
        <v>1</v>
      </c>
      <c r="H30" s="36"/>
      <c r="I30" s="36"/>
      <c r="J30" s="36"/>
      <c r="K30" s="36"/>
      <c r="L30" s="36"/>
      <c r="M30" s="36"/>
      <c r="N30" s="36"/>
      <c r="O30" s="36"/>
      <c r="P30" s="36"/>
      <c r="Q30" s="36"/>
      <c r="R30" s="36"/>
      <c r="S30" s="36"/>
      <c r="T30" s="36"/>
      <c r="U30" s="36"/>
      <c r="V30" s="36"/>
      <c r="W30" s="36"/>
      <c r="X30" s="36"/>
      <c r="Y30" s="36"/>
      <c r="Z30" s="36"/>
    </row>
    <row r="31" spans="2:26" ht="14.25">
      <c r="B31" s="5"/>
      <c r="C31" s="5"/>
      <c r="D31" s="5"/>
      <c r="E31" s="5"/>
      <c r="G31" s="46">
        <v>1</v>
      </c>
      <c r="H31" s="36"/>
      <c r="I31" s="36"/>
      <c r="J31" s="36"/>
      <c r="K31" s="36"/>
      <c r="L31" s="36"/>
      <c r="M31" s="36"/>
      <c r="N31" s="36"/>
      <c r="O31" s="36"/>
      <c r="P31" s="36"/>
      <c r="Q31" s="36"/>
      <c r="R31" s="36"/>
      <c r="S31" s="36"/>
      <c r="T31" s="36"/>
      <c r="U31" s="36"/>
      <c r="V31" s="36"/>
      <c r="W31" s="36"/>
      <c r="X31" s="36"/>
      <c r="Y31" s="36"/>
      <c r="Z31" s="36"/>
    </row>
    <row r="32" spans="2:26" ht="14.25">
      <c r="B32" s="5"/>
      <c r="C32" s="5"/>
      <c r="D32" s="5"/>
      <c r="E32" s="5"/>
      <c r="G32" s="46">
        <v>1</v>
      </c>
      <c r="H32" s="36"/>
      <c r="I32" s="36"/>
      <c r="J32" s="36"/>
      <c r="K32" s="36"/>
      <c r="L32" s="36"/>
      <c r="M32" s="36"/>
      <c r="N32" s="36"/>
      <c r="O32" s="36"/>
      <c r="P32" s="36"/>
      <c r="Q32" s="36"/>
      <c r="R32" s="36"/>
      <c r="S32" s="36"/>
      <c r="T32" s="36"/>
      <c r="U32" s="36"/>
      <c r="V32" s="36"/>
      <c r="W32" s="36"/>
      <c r="X32" s="36"/>
      <c r="Y32" s="36"/>
      <c r="Z32" s="36"/>
    </row>
    <row r="33" spans="2:26" ht="14.25">
      <c r="B33" s="5"/>
      <c r="C33" s="5"/>
      <c r="D33" s="5"/>
      <c r="E33" s="5"/>
      <c r="G33" s="46">
        <v>1</v>
      </c>
      <c r="H33" s="36"/>
      <c r="I33" s="36"/>
      <c r="J33" s="36"/>
      <c r="K33" s="36"/>
      <c r="L33" s="36"/>
      <c r="M33" s="36"/>
      <c r="N33" s="36"/>
      <c r="O33" s="36"/>
      <c r="P33" s="36"/>
      <c r="Q33" s="36"/>
      <c r="R33" s="36"/>
      <c r="S33" s="36"/>
      <c r="T33" s="36"/>
      <c r="U33" s="36"/>
      <c r="V33" s="36"/>
      <c r="W33" s="36"/>
      <c r="X33" s="36"/>
      <c r="Y33" s="36"/>
      <c r="Z33" s="36"/>
    </row>
    <row r="34" spans="2:26" ht="14.25">
      <c r="B34" s="5"/>
      <c r="C34" s="5"/>
      <c r="D34" s="5"/>
      <c r="E34" s="5"/>
      <c r="G34" s="46">
        <v>1</v>
      </c>
      <c r="H34" s="36"/>
      <c r="I34" s="36"/>
      <c r="J34" s="36"/>
      <c r="K34" s="36"/>
      <c r="L34" s="36"/>
      <c r="M34" s="36"/>
      <c r="N34" s="36"/>
      <c r="O34" s="36"/>
      <c r="P34" s="36"/>
      <c r="Q34" s="36"/>
      <c r="R34" s="36"/>
      <c r="S34" s="36"/>
      <c r="T34" s="36"/>
      <c r="U34" s="36"/>
      <c r="V34" s="36"/>
      <c r="W34" s="36"/>
      <c r="X34" s="36"/>
      <c r="Y34" s="36"/>
      <c r="Z34" s="36"/>
    </row>
    <row r="35" spans="2:26" ht="14.25">
      <c r="B35" s="5"/>
      <c r="C35" s="5"/>
      <c r="D35" s="5"/>
      <c r="E35" s="5"/>
      <c r="G35" s="46">
        <v>1</v>
      </c>
      <c r="H35" s="36"/>
      <c r="I35" s="36"/>
      <c r="J35" s="36"/>
      <c r="K35" s="36"/>
      <c r="L35" s="36"/>
      <c r="M35" s="36"/>
      <c r="N35" s="36"/>
      <c r="O35" s="36"/>
      <c r="P35" s="36"/>
      <c r="Q35" s="36"/>
      <c r="R35" s="36"/>
      <c r="S35" s="36"/>
      <c r="T35" s="36"/>
      <c r="U35" s="36"/>
      <c r="V35" s="36"/>
      <c r="W35" s="36"/>
      <c r="X35" s="36"/>
      <c r="Y35" s="36"/>
      <c r="Z35" s="36"/>
    </row>
    <row r="36" spans="2:26" ht="14.25">
      <c r="B36" s="5"/>
      <c r="C36" s="5"/>
      <c r="D36" s="5"/>
      <c r="E36" s="5"/>
      <c r="G36" s="46">
        <v>1</v>
      </c>
      <c r="H36" s="36"/>
      <c r="I36" s="36"/>
      <c r="J36" s="36"/>
      <c r="K36" s="36"/>
      <c r="L36" s="36"/>
      <c r="M36" s="36"/>
      <c r="N36" s="36"/>
      <c r="O36" s="36"/>
      <c r="P36" s="36"/>
      <c r="Q36" s="36"/>
      <c r="R36" s="36"/>
      <c r="S36" s="36"/>
      <c r="T36" s="36"/>
      <c r="U36" s="36"/>
      <c r="V36" s="36"/>
      <c r="W36" s="36"/>
      <c r="X36" s="36"/>
      <c r="Y36" s="36"/>
      <c r="Z36" s="36"/>
    </row>
    <row r="37" spans="2:26" ht="14.25">
      <c r="B37" s="5"/>
      <c r="C37" s="5"/>
      <c r="D37" s="5"/>
      <c r="E37" s="5"/>
      <c r="G37" s="46">
        <v>1</v>
      </c>
      <c r="H37" s="36"/>
      <c r="I37" s="36"/>
      <c r="J37" s="36"/>
      <c r="K37" s="36"/>
      <c r="L37" s="36"/>
      <c r="M37" s="36"/>
      <c r="N37" s="36"/>
      <c r="O37" s="36"/>
      <c r="P37" s="36"/>
      <c r="Q37" s="36"/>
      <c r="R37" s="36"/>
      <c r="S37" s="36"/>
      <c r="T37" s="36"/>
      <c r="U37" s="36"/>
      <c r="V37" s="36"/>
      <c r="W37" s="36"/>
      <c r="X37" s="36"/>
      <c r="Y37" s="36"/>
      <c r="Z37" s="36"/>
    </row>
    <row r="38" spans="2:26" ht="14.25">
      <c r="B38" s="5"/>
      <c r="C38" s="5"/>
      <c r="D38" s="5"/>
      <c r="E38" s="5"/>
      <c r="G38" s="46">
        <v>1</v>
      </c>
      <c r="H38" s="36"/>
      <c r="I38" s="36"/>
      <c r="J38" s="36"/>
      <c r="K38" s="36"/>
      <c r="L38" s="36"/>
      <c r="M38" s="36"/>
      <c r="N38" s="36"/>
      <c r="O38" s="36"/>
      <c r="P38" s="36"/>
      <c r="Q38" s="36"/>
      <c r="R38" s="36"/>
      <c r="S38" s="36"/>
      <c r="T38" s="36"/>
      <c r="U38" s="36"/>
      <c r="V38" s="36"/>
      <c r="W38" s="36"/>
      <c r="X38" s="36"/>
      <c r="Y38" s="36"/>
      <c r="Z38" s="36"/>
    </row>
    <row r="39" spans="2:26" ht="14.25">
      <c r="B39" s="5"/>
      <c r="C39" s="5"/>
      <c r="D39" s="5"/>
      <c r="E39" s="5"/>
      <c r="G39" s="46">
        <v>1</v>
      </c>
      <c r="H39" s="36"/>
      <c r="I39" s="36"/>
      <c r="J39" s="36"/>
      <c r="K39" s="36"/>
      <c r="L39" s="36"/>
      <c r="M39" s="36"/>
      <c r="N39" s="36"/>
      <c r="O39" s="36"/>
      <c r="P39" s="36"/>
      <c r="Q39" s="36"/>
      <c r="R39" s="36"/>
      <c r="S39" s="36"/>
      <c r="T39" s="36"/>
      <c r="U39" s="36"/>
      <c r="V39" s="36"/>
      <c r="W39" s="36"/>
      <c r="X39" s="36"/>
      <c r="Y39" s="36"/>
      <c r="Z39" s="36"/>
    </row>
    <row r="40" spans="2:26" ht="14.25">
      <c r="B40" s="5"/>
      <c r="C40" s="5"/>
      <c r="D40" s="5"/>
      <c r="E40" s="5"/>
      <c r="G40" s="46">
        <v>1</v>
      </c>
      <c r="H40" s="36"/>
      <c r="I40" s="36"/>
      <c r="J40" s="36"/>
      <c r="K40" s="36"/>
      <c r="L40" s="36"/>
      <c r="M40" s="36"/>
      <c r="N40" s="36"/>
      <c r="O40" s="36"/>
      <c r="P40" s="36"/>
      <c r="Q40" s="36"/>
      <c r="R40" s="36"/>
      <c r="S40" s="36"/>
      <c r="T40" s="36"/>
      <c r="U40" s="36"/>
      <c r="V40" s="36"/>
      <c r="W40" s="36"/>
      <c r="X40" s="36"/>
      <c r="Y40" s="36"/>
      <c r="Z40" s="36"/>
    </row>
    <row r="41" spans="2:26" ht="14.25">
      <c r="B41" s="5"/>
      <c r="C41" s="5"/>
      <c r="D41" s="5"/>
      <c r="E41" s="5"/>
      <c r="G41" s="46">
        <v>1</v>
      </c>
      <c r="H41" s="36"/>
      <c r="I41" s="36"/>
      <c r="J41" s="36"/>
      <c r="K41" s="36"/>
      <c r="L41" s="36"/>
      <c r="M41" s="36"/>
      <c r="N41" s="36"/>
      <c r="O41" s="36"/>
      <c r="P41" s="36"/>
      <c r="Q41" s="36"/>
      <c r="R41" s="36"/>
      <c r="S41" s="36"/>
      <c r="T41" s="36"/>
      <c r="U41" s="36"/>
      <c r="V41" s="36"/>
      <c r="W41" s="36"/>
      <c r="X41" s="36"/>
      <c r="Y41" s="36"/>
      <c r="Z41" s="36"/>
    </row>
    <row r="42" spans="2:26" ht="14.25">
      <c r="B42" s="5"/>
      <c r="C42" s="5"/>
      <c r="D42" s="5"/>
      <c r="E42" s="5"/>
      <c r="G42" s="46">
        <v>1</v>
      </c>
      <c r="H42" s="36"/>
      <c r="I42" s="36"/>
      <c r="J42" s="36"/>
      <c r="K42" s="36"/>
      <c r="L42" s="36"/>
      <c r="M42" s="36"/>
      <c r="N42" s="36"/>
      <c r="O42" s="36"/>
      <c r="P42" s="36"/>
      <c r="Q42" s="36"/>
      <c r="R42" s="36"/>
      <c r="S42" s="36"/>
      <c r="T42" s="36"/>
      <c r="U42" s="36"/>
      <c r="V42" s="36"/>
      <c r="W42" s="36"/>
      <c r="X42" s="36"/>
      <c r="Y42" s="36"/>
      <c r="Z42" s="36"/>
    </row>
    <row r="43" spans="2:26" ht="14.25">
      <c r="B43" s="5"/>
      <c r="C43" s="5"/>
      <c r="D43" s="5"/>
      <c r="E43" s="5"/>
      <c r="G43" s="46">
        <v>1</v>
      </c>
      <c r="H43" s="36"/>
      <c r="I43" s="36"/>
      <c r="J43" s="36"/>
      <c r="K43" s="36"/>
      <c r="L43" s="36"/>
      <c r="M43" s="36"/>
      <c r="N43" s="36"/>
      <c r="O43" s="36"/>
      <c r="P43" s="36"/>
      <c r="Q43" s="36"/>
      <c r="R43" s="36"/>
      <c r="S43" s="36"/>
      <c r="T43" s="36"/>
      <c r="U43" s="36"/>
      <c r="V43" s="36"/>
      <c r="W43" s="36"/>
      <c r="X43" s="36"/>
      <c r="Y43" s="36"/>
      <c r="Z43" s="36"/>
    </row>
    <row r="44" spans="2:26" ht="14.25">
      <c r="B44" s="5"/>
      <c r="C44" s="5"/>
      <c r="D44" s="5"/>
      <c r="E44" s="5"/>
      <c r="G44" s="46">
        <v>1</v>
      </c>
      <c r="H44" s="36"/>
      <c r="I44" s="36"/>
      <c r="J44" s="36"/>
      <c r="K44" s="36"/>
      <c r="L44" s="36"/>
      <c r="M44" s="36"/>
      <c r="N44" s="36"/>
      <c r="O44" s="36"/>
      <c r="P44" s="36"/>
      <c r="Q44" s="36"/>
      <c r="R44" s="36"/>
      <c r="S44" s="36"/>
      <c r="T44" s="36"/>
      <c r="U44" s="36"/>
      <c r="V44" s="36"/>
      <c r="W44" s="36"/>
      <c r="X44" s="36"/>
      <c r="Y44" s="36"/>
      <c r="Z44" s="36"/>
    </row>
    <row r="45" spans="2:26" ht="14.25">
      <c r="B45" s="5"/>
      <c r="C45" s="5"/>
      <c r="D45" s="5"/>
      <c r="E45" s="5"/>
      <c r="G45" s="46">
        <v>1</v>
      </c>
      <c r="H45" s="36"/>
      <c r="I45" s="36"/>
      <c r="J45" s="36"/>
      <c r="K45" s="36"/>
      <c r="L45" s="36"/>
      <c r="M45" s="36"/>
      <c r="N45" s="36"/>
      <c r="O45" s="36"/>
      <c r="P45" s="36"/>
      <c r="Q45" s="36"/>
      <c r="R45" s="36"/>
      <c r="S45" s="36"/>
      <c r="T45" s="36"/>
      <c r="U45" s="36"/>
      <c r="V45" s="36"/>
      <c r="W45" s="36"/>
      <c r="X45" s="36"/>
      <c r="Y45" s="36"/>
      <c r="Z45" s="36"/>
    </row>
    <row r="46" spans="2:26" ht="14.25">
      <c r="B46" s="5"/>
      <c r="C46" s="5"/>
      <c r="D46" s="5"/>
      <c r="E46" s="5"/>
      <c r="G46" s="46">
        <v>1</v>
      </c>
      <c r="H46" s="36"/>
      <c r="I46" s="36"/>
      <c r="J46" s="36"/>
      <c r="K46" s="36"/>
      <c r="L46" s="36"/>
      <c r="M46" s="36"/>
      <c r="N46" s="36"/>
      <c r="O46" s="36"/>
      <c r="P46" s="36"/>
      <c r="Q46" s="36"/>
      <c r="R46" s="36"/>
      <c r="S46" s="36"/>
      <c r="T46" s="36"/>
      <c r="U46" s="36"/>
      <c r="V46" s="36"/>
      <c r="W46" s="36"/>
      <c r="X46" s="36"/>
      <c r="Y46" s="36"/>
      <c r="Z46" s="36"/>
    </row>
    <row r="47" spans="2:26" ht="14.25">
      <c r="B47" s="5"/>
      <c r="C47" s="5"/>
      <c r="D47" s="5"/>
      <c r="E47" s="5"/>
      <c r="G47" s="46">
        <v>1</v>
      </c>
      <c r="H47" s="36"/>
      <c r="I47" s="36"/>
      <c r="J47" s="36"/>
      <c r="K47" s="36"/>
      <c r="L47" s="36"/>
      <c r="M47" s="36"/>
      <c r="N47" s="36"/>
      <c r="O47" s="36"/>
      <c r="P47" s="36"/>
      <c r="Q47" s="36"/>
      <c r="R47" s="36"/>
      <c r="S47" s="36"/>
      <c r="T47" s="36"/>
      <c r="U47" s="36"/>
      <c r="V47" s="36"/>
      <c r="W47" s="36"/>
      <c r="X47" s="36"/>
      <c r="Y47" s="36"/>
      <c r="Z47" s="36"/>
    </row>
    <row r="48" spans="2:26" ht="14.25">
      <c r="B48" s="5"/>
      <c r="C48" s="5"/>
      <c r="D48" s="5"/>
      <c r="E48" s="5"/>
      <c r="G48" s="46">
        <v>1</v>
      </c>
      <c r="H48" s="36"/>
      <c r="I48" s="36"/>
      <c r="J48" s="36"/>
      <c r="K48" s="36"/>
      <c r="L48" s="36"/>
      <c r="M48" s="36"/>
      <c r="N48" s="36"/>
      <c r="O48" s="36"/>
      <c r="P48" s="36"/>
      <c r="Q48" s="36"/>
      <c r="R48" s="36"/>
      <c r="S48" s="36"/>
      <c r="T48" s="36"/>
      <c r="U48" s="36"/>
      <c r="V48" s="36"/>
      <c r="W48" s="36"/>
      <c r="X48" s="36"/>
      <c r="Y48" s="36"/>
      <c r="Z48" s="36"/>
    </row>
    <row r="49" spans="2:26" ht="14.25">
      <c r="B49" s="5"/>
      <c r="C49" s="5"/>
      <c r="D49" s="5"/>
      <c r="E49" s="5"/>
      <c r="G49" s="46">
        <v>1</v>
      </c>
      <c r="H49" s="36"/>
      <c r="I49" s="36"/>
      <c r="J49" s="36"/>
      <c r="K49" s="36"/>
      <c r="L49" s="36"/>
      <c r="M49" s="36"/>
      <c r="N49" s="36"/>
      <c r="O49" s="36"/>
      <c r="P49" s="36"/>
      <c r="Q49" s="36"/>
      <c r="R49" s="36"/>
      <c r="S49" s="36"/>
      <c r="T49" s="36"/>
      <c r="U49" s="36"/>
      <c r="V49" s="36"/>
      <c r="W49" s="36"/>
      <c r="X49" s="36"/>
      <c r="Y49" s="36"/>
      <c r="Z49" s="36"/>
    </row>
    <row r="50" spans="2:26" ht="14.25">
      <c r="B50" s="5"/>
      <c r="C50" s="5"/>
      <c r="D50" s="5"/>
      <c r="E50" s="5"/>
      <c r="G50" s="46">
        <v>1</v>
      </c>
      <c r="H50" s="36"/>
      <c r="I50" s="36"/>
      <c r="J50" s="36"/>
      <c r="K50" s="36"/>
      <c r="L50" s="36"/>
      <c r="M50" s="36"/>
      <c r="N50" s="36"/>
      <c r="O50" s="36"/>
      <c r="P50" s="36"/>
      <c r="Q50" s="36"/>
      <c r="R50" s="36"/>
      <c r="S50" s="36"/>
      <c r="T50" s="36"/>
      <c r="U50" s="36"/>
      <c r="V50" s="36"/>
      <c r="W50" s="36"/>
      <c r="X50" s="36"/>
      <c r="Y50" s="36"/>
      <c r="Z50" s="36"/>
    </row>
    <row r="51" spans="2:26" ht="14.25">
      <c r="B51" s="5"/>
      <c r="C51" s="5"/>
      <c r="D51" s="5"/>
      <c r="E51" s="5"/>
      <c r="G51" s="46">
        <v>1</v>
      </c>
      <c r="H51" s="36"/>
      <c r="I51" s="36"/>
      <c r="J51" s="36"/>
      <c r="K51" s="36"/>
      <c r="L51" s="36"/>
      <c r="M51" s="36"/>
      <c r="N51" s="36"/>
      <c r="O51" s="36"/>
      <c r="P51" s="36"/>
      <c r="Q51" s="36"/>
      <c r="R51" s="36"/>
      <c r="S51" s="36"/>
      <c r="T51" s="36"/>
      <c r="U51" s="36"/>
      <c r="V51" s="36"/>
      <c r="W51" s="36"/>
      <c r="X51" s="36"/>
      <c r="Y51" s="36"/>
      <c r="Z51" s="36"/>
    </row>
    <row r="52" spans="2:26" ht="14.25">
      <c r="B52" s="5"/>
      <c r="C52" s="5"/>
      <c r="D52" s="5"/>
      <c r="E52" s="5"/>
      <c r="G52" s="46">
        <v>1</v>
      </c>
      <c r="H52" s="36"/>
      <c r="I52" s="36"/>
      <c r="J52" s="36"/>
      <c r="K52" s="36"/>
      <c r="L52" s="36"/>
      <c r="M52" s="36"/>
      <c r="N52" s="36"/>
      <c r="O52" s="36"/>
      <c r="P52" s="36"/>
      <c r="Q52" s="36"/>
      <c r="R52" s="36"/>
      <c r="S52" s="36"/>
      <c r="T52" s="36"/>
      <c r="U52" s="36"/>
      <c r="V52" s="36"/>
      <c r="W52" s="36"/>
      <c r="X52" s="36"/>
      <c r="Y52" s="36"/>
      <c r="Z52" s="36"/>
    </row>
    <row r="53" spans="2:26" ht="14.25">
      <c r="B53" s="5"/>
      <c r="C53" s="5"/>
      <c r="D53" s="5"/>
      <c r="E53" s="5"/>
      <c r="G53" s="46">
        <v>1</v>
      </c>
      <c r="H53" s="36"/>
      <c r="I53" s="36"/>
      <c r="J53" s="36"/>
      <c r="K53" s="36"/>
      <c r="L53" s="36"/>
      <c r="M53" s="36"/>
      <c r="N53" s="36"/>
      <c r="O53" s="36"/>
      <c r="P53" s="36"/>
      <c r="Q53" s="36"/>
      <c r="R53" s="36"/>
      <c r="S53" s="36"/>
      <c r="T53" s="36"/>
      <c r="U53" s="36"/>
      <c r="V53" s="36"/>
      <c r="W53" s="36"/>
      <c r="X53" s="36"/>
      <c r="Y53" s="36"/>
      <c r="Z53" s="36"/>
    </row>
    <row r="54" spans="2:26" ht="14.25">
      <c r="B54" s="5"/>
      <c r="C54" s="5"/>
      <c r="D54" s="5"/>
      <c r="E54" s="5"/>
      <c r="G54" s="46">
        <v>1</v>
      </c>
      <c r="H54" s="36"/>
      <c r="I54" s="36"/>
      <c r="J54" s="36"/>
      <c r="K54" s="36"/>
      <c r="L54" s="36"/>
      <c r="M54" s="36"/>
      <c r="N54" s="36"/>
      <c r="O54" s="36"/>
      <c r="P54" s="36"/>
      <c r="Q54" s="36"/>
      <c r="R54" s="36"/>
      <c r="S54" s="36"/>
      <c r="T54" s="36"/>
      <c r="U54" s="36"/>
      <c r="V54" s="36"/>
      <c r="W54" s="36"/>
      <c r="X54" s="36"/>
      <c r="Y54" s="36"/>
      <c r="Z54" s="36"/>
    </row>
    <row r="55" spans="2:26" ht="14.25">
      <c r="B55" s="5"/>
      <c r="C55" s="5"/>
      <c r="D55" s="5"/>
      <c r="E55" s="5"/>
      <c r="G55" s="46">
        <v>1</v>
      </c>
      <c r="H55" s="36"/>
      <c r="I55" s="36"/>
      <c r="J55" s="36"/>
      <c r="K55" s="36"/>
      <c r="L55" s="36"/>
      <c r="M55" s="36"/>
      <c r="N55" s="36"/>
      <c r="O55" s="36"/>
      <c r="P55" s="36"/>
      <c r="Q55" s="36"/>
      <c r="R55" s="36"/>
      <c r="S55" s="36"/>
      <c r="T55" s="36"/>
      <c r="U55" s="36"/>
      <c r="V55" s="36"/>
      <c r="W55" s="36"/>
      <c r="X55" s="36"/>
      <c r="Y55" s="36"/>
      <c r="Z55" s="36"/>
    </row>
    <row r="56" spans="2:26" ht="14.25">
      <c r="B56" s="5"/>
      <c r="C56" s="5"/>
      <c r="D56" s="5"/>
      <c r="E56" s="5"/>
      <c r="G56" s="46">
        <v>1</v>
      </c>
      <c r="H56" s="36"/>
      <c r="I56" s="36"/>
      <c r="J56" s="36"/>
      <c r="K56" s="36"/>
      <c r="L56" s="36"/>
      <c r="M56" s="36"/>
      <c r="N56" s="36"/>
      <c r="O56" s="36"/>
      <c r="P56" s="36"/>
      <c r="Q56" s="36"/>
      <c r="R56" s="36"/>
      <c r="S56" s="36"/>
      <c r="T56" s="36"/>
      <c r="U56" s="36"/>
      <c r="V56" s="36"/>
      <c r="W56" s="36"/>
      <c r="X56" s="36"/>
      <c r="Y56" s="36"/>
      <c r="Z56" s="36"/>
    </row>
    <row r="57" spans="2:26" ht="14.25">
      <c r="B57" s="5"/>
      <c r="C57" s="5"/>
      <c r="D57" s="5"/>
      <c r="E57" s="5"/>
      <c r="G57" s="46">
        <v>1</v>
      </c>
      <c r="H57" s="36"/>
      <c r="I57" s="36"/>
      <c r="J57" s="36"/>
      <c r="K57" s="36"/>
      <c r="L57" s="36"/>
      <c r="M57" s="36"/>
      <c r="N57" s="36"/>
      <c r="O57" s="36"/>
      <c r="P57" s="36"/>
      <c r="Q57" s="36"/>
      <c r="R57" s="36"/>
      <c r="S57" s="36"/>
      <c r="T57" s="36"/>
      <c r="U57" s="36"/>
      <c r="V57" s="36"/>
      <c r="W57" s="36"/>
      <c r="X57" s="36"/>
      <c r="Y57" s="36"/>
      <c r="Z57" s="36"/>
    </row>
    <row r="58" spans="2:26" ht="14.25">
      <c r="B58" s="5"/>
      <c r="C58" s="5"/>
      <c r="D58" s="5"/>
      <c r="E58" s="5"/>
      <c r="G58" s="46">
        <v>1</v>
      </c>
      <c r="H58" s="36"/>
      <c r="I58" s="36"/>
      <c r="J58" s="36"/>
      <c r="K58" s="36"/>
      <c r="L58" s="36"/>
      <c r="M58" s="36"/>
      <c r="N58" s="36"/>
      <c r="O58" s="36"/>
      <c r="P58" s="36"/>
      <c r="Q58" s="36"/>
      <c r="R58" s="36"/>
      <c r="S58" s="36"/>
      <c r="T58" s="36"/>
      <c r="U58" s="36"/>
      <c r="V58" s="36"/>
      <c r="W58" s="36"/>
      <c r="X58" s="36"/>
      <c r="Y58" s="36"/>
      <c r="Z58" s="36"/>
    </row>
    <row r="59" spans="2:26" ht="14.25">
      <c r="B59" s="5"/>
      <c r="C59" s="5"/>
      <c r="D59" s="5"/>
      <c r="E59" s="5"/>
      <c r="G59" s="46">
        <v>1</v>
      </c>
      <c r="H59" s="36"/>
      <c r="I59" s="36"/>
      <c r="J59" s="36"/>
      <c r="K59" s="36"/>
      <c r="L59" s="36"/>
      <c r="M59" s="36"/>
      <c r="N59" s="36"/>
      <c r="O59" s="36"/>
      <c r="P59" s="36"/>
      <c r="Q59" s="36"/>
      <c r="R59" s="36"/>
      <c r="S59" s="36"/>
      <c r="T59" s="36"/>
      <c r="U59" s="36"/>
      <c r="V59" s="36"/>
      <c r="W59" s="36"/>
      <c r="X59" s="36"/>
      <c r="Y59" s="36"/>
      <c r="Z59" s="36"/>
    </row>
    <row r="60" spans="2:26" ht="14.25">
      <c r="B60" s="5"/>
      <c r="C60" s="5"/>
      <c r="D60" s="5"/>
      <c r="E60" s="5"/>
      <c r="G60" s="46">
        <v>1</v>
      </c>
      <c r="H60" s="36"/>
      <c r="I60" s="36"/>
      <c r="J60" s="36"/>
      <c r="K60" s="36"/>
      <c r="L60" s="36"/>
      <c r="M60" s="36"/>
      <c r="N60" s="36"/>
      <c r="O60" s="36"/>
      <c r="P60" s="36"/>
      <c r="Q60" s="36"/>
      <c r="R60" s="36"/>
      <c r="S60" s="36"/>
      <c r="T60" s="36"/>
      <c r="U60" s="36"/>
      <c r="V60" s="36"/>
      <c r="W60" s="36"/>
      <c r="X60" s="36"/>
      <c r="Y60" s="36"/>
      <c r="Z60" s="36"/>
    </row>
    <row r="61" spans="2:26" ht="14.25">
      <c r="B61" s="5"/>
      <c r="C61" s="5"/>
      <c r="D61" s="5"/>
      <c r="E61" s="5"/>
      <c r="G61" s="46">
        <v>1</v>
      </c>
      <c r="H61" s="36"/>
      <c r="I61" s="36"/>
      <c r="J61" s="36"/>
      <c r="K61" s="36"/>
      <c r="L61" s="36"/>
      <c r="M61" s="36"/>
      <c r="N61" s="36"/>
      <c r="O61" s="36"/>
      <c r="P61" s="36"/>
      <c r="Q61" s="36"/>
      <c r="R61" s="36"/>
      <c r="S61" s="36"/>
      <c r="T61" s="36"/>
      <c r="U61" s="36"/>
      <c r="V61" s="36"/>
      <c r="W61" s="36"/>
      <c r="X61" s="36"/>
      <c r="Y61" s="36"/>
      <c r="Z61" s="36"/>
    </row>
    <row r="62" spans="2:26" ht="14.25">
      <c r="B62" s="5"/>
      <c r="C62" s="5"/>
      <c r="D62" s="5"/>
      <c r="E62" s="5"/>
      <c r="G62" s="46">
        <v>1</v>
      </c>
      <c r="H62" s="36"/>
      <c r="I62" s="36"/>
      <c r="J62" s="36"/>
      <c r="K62" s="36"/>
      <c r="L62" s="36"/>
      <c r="M62" s="36"/>
      <c r="N62" s="36"/>
      <c r="O62" s="36"/>
      <c r="P62" s="36"/>
      <c r="Q62" s="36"/>
      <c r="R62" s="36"/>
      <c r="S62" s="36"/>
      <c r="T62" s="36"/>
      <c r="U62" s="36"/>
      <c r="V62" s="36"/>
      <c r="W62" s="36"/>
      <c r="X62" s="36"/>
      <c r="Y62" s="36"/>
      <c r="Z62" s="36"/>
    </row>
    <row r="63" spans="2:26" ht="14.25">
      <c r="B63" s="5"/>
      <c r="C63" s="5"/>
      <c r="D63" s="5"/>
      <c r="E63" s="5"/>
      <c r="G63" s="46">
        <v>1</v>
      </c>
      <c r="H63" s="36"/>
      <c r="I63" s="36"/>
      <c r="J63" s="36"/>
      <c r="K63" s="36"/>
      <c r="L63" s="36"/>
      <c r="M63" s="36"/>
      <c r="N63" s="36"/>
      <c r="O63" s="36"/>
      <c r="P63" s="36"/>
      <c r="Q63" s="36"/>
      <c r="R63" s="36"/>
      <c r="S63" s="36"/>
      <c r="T63" s="36"/>
      <c r="U63" s="36"/>
      <c r="V63" s="36"/>
      <c r="W63" s="36"/>
      <c r="X63" s="36"/>
      <c r="Y63" s="36"/>
      <c r="Z63" s="36"/>
    </row>
    <row r="64" spans="2:26" ht="14.25">
      <c r="B64" s="5"/>
      <c r="C64" s="5"/>
      <c r="D64" s="5"/>
      <c r="E64" s="5"/>
      <c r="G64" s="46">
        <v>1</v>
      </c>
      <c r="H64" s="36"/>
      <c r="I64" s="36"/>
      <c r="J64" s="36"/>
      <c r="K64" s="36"/>
      <c r="L64" s="36"/>
      <c r="M64" s="36"/>
      <c r="N64" s="36"/>
      <c r="O64" s="36"/>
      <c r="P64" s="36"/>
      <c r="Q64" s="36"/>
      <c r="R64" s="36"/>
      <c r="S64" s="36"/>
      <c r="T64" s="36"/>
      <c r="U64" s="36"/>
      <c r="V64" s="36"/>
      <c r="W64" s="36"/>
      <c r="X64" s="36"/>
      <c r="Y64" s="36"/>
      <c r="Z64" s="36"/>
    </row>
    <row r="65" spans="2:26" ht="14.25">
      <c r="B65" s="5"/>
      <c r="C65" s="5"/>
      <c r="D65" s="5"/>
      <c r="E65" s="5"/>
      <c r="G65" s="46">
        <v>1</v>
      </c>
      <c r="H65" s="36"/>
      <c r="I65" s="36"/>
      <c r="J65" s="36"/>
      <c r="K65" s="36"/>
      <c r="L65" s="36"/>
      <c r="M65" s="36"/>
      <c r="N65" s="36"/>
      <c r="O65" s="36"/>
      <c r="P65" s="36"/>
      <c r="Q65" s="36"/>
      <c r="R65" s="36"/>
      <c r="S65" s="36"/>
      <c r="T65" s="36"/>
      <c r="U65" s="36"/>
      <c r="V65" s="36"/>
      <c r="W65" s="36"/>
      <c r="X65" s="36"/>
      <c r="Y65" s="36"/>
      <c r="Z65" s="36"/>
    </row>
    <row r="66" spans="2:26" ht="14.25">
      <c r="B66" s="5"/>
      <c r="C66" s="5"/>
      <c r="D66" s="5"/>
      <c r="E66" s="5"/>
      <c r="G66" s="46">
        <v>1</v>
      </c>
      <c r="H66" s="36"/>
      <c r="I66" s="36"/>
      <c r="J66" s="36"/>
      <c r="K66" s="36"/>
      <c r="L66" s="36"/>
      <c r="M66" s="36"/>
      <c r="N66" s="36"/>
      <c r="O66" s="36"/>
      <c r="P66" s="36"/>
      <c r="Q66" s="36"/>
      <c r="R66" s="36"/>
      <c r="S66" s="36"/>
      <c r="T66" s="36"/>
      <c r="U66" s="36"/>
      <c r="V66" s="36"/>
      <c r="W66" s="36"/>
      <c r="X66" s="36"/>
      <c r="Y66" s="36"/>
      <c r="Z66" s="36"/>
    </row>
    <row r="67" spans="2:26" ht="14.25">
      <c r="B67" s="5"/>
      <c r="C67" s="5"/>
      <c r="D67" s="5"/>
      <c r="E67" s="5"/>
      <c r="G67" s="46">
        <v>1</v>
      </c>
      <c r="H67" s="36"/>
      <c r="I67" s="36"/>
      <c r="J67" s="36"/>
      <c r="K67" s="36"/>
      <c r="L67" s="36"/>
      <c r="M67" s="36"/>
      <c r="N67" s="36"/>
      <c r="O67" s="36"/>
      <c r="P67" s="36"/>
      <c r="Q67" s="36"/>
      <c r="R67" s="36"/>
      <c r="S67" s="36"/>
      <c r="T67" s="36"/>
      <c r="U67" s="36"/>
      <c r="V67" s="36"/>
      <c r="W67" s="36"/>
      <c r="X67" s="36"/>
      <c r="Y67" s="36"/>
      <c r="Z67" s="36"/>
    </row>
    <row r="68" spans="2:26" ht="14.25">
      <c r="B68" s="5"/>
      <c r="C68" s="5"/>
      <c r="D68" s="5"/>
      <c r="E68" s="5"/>
      <c r="G68" s="46">
        <v>1</v>
      </c>
      <c r="H68" s="36"/>
      <c r="I68" s="36"/>
      <c r="J68" s="36"/>
      <c r="K68" s="36"/>
      <c r="L68" s="36"/>
      <c r="M68" s="36"/>
      <c r="N68" s="36"/>
      <c r="O68" s="36"/>
      <c r="P68" s="36"/>
      <c r="Q68" s="36"/>
      <c r="R68" s="36"/>
      <c r="S68" s="36"/>
      <c r="T68" s="36"/>
      <c r="U68" s="36"/>
      <c r="V68" s="36"/>
      <c r="W68" s="36"/>
      <c r="X68" s="36"/>
      <c r="Y68" s="36"/>
      <c r="Z68" s="36"/>
    </row>
    <row r="69" spans="2:26" ht="14.25">
      <c r="B69" s="5"/>
      <c r="C69" s="5"/>
      <c r="D69" s="5"/>
      <c r="E69" s="5"/>
      <c r="G69" s="46">
        <v>1</v>
      </c>
      <c r="H69" s="36"/>
      <c r="I69" s="36"/>
      <c r="J69" s="36"/>
      <c r="K69" s="36"/>
      <c r="L69" s="36"/>
      <c r="M69" s="36"/>
      <c r="N69" s="36"/>
      <c r="O69" s="36"/>
      <c r="P69" s="36"/>
      <c r="Q69" s="36"/>
      <c r="R69" s="36"/>
      <c r="S69" s="36"/>
      <c r="T69" s="36"/>
      <c r="U69" s="36"/>
      <c r="V69" s="36"/>
      <c r="W69" s="36"/>
      <c r="X69" s="36"/>
      <c r="Y69" s="36"/>
      <c r="Z69" s="36"/>
    </row>
    <row r="70" spans="2:26" ht="14.25">
      <c r="B70" s="5"/>
      <c r="C70" s="5"/>
      <c r="D70" s="5"/>
      <c r="E70" s="5"/>
      <c r="G70" s="46">
        <v>1</v>
      </c>
      <c r="H70" s="36"/>
      <c r="I70" s="36"/>
      <c r="J70" s="36"/>
      <c r="K70" s="36"/>
      <c r="L70" s="36"/>
      <c r="M70" s="36"/>
      <c r="N70" s="36"/>
      <c r="O70" s="36"/>
      <c r="P70" s="36"/>
      <c r="Q70" s="36"/>
      <c r="R70" s="36"/>
      <c r="S70" s="36"/>
      <c r="T70" s="36"/>
      <c r="U70" s="36"/>
      <c r="V70" s="36"/>
      <c r="W70" s="36"/>
      <c r="X70" s="36"/>
      <c r="Y70" s="36"/>
      <c r="Z70" s="36"/>
    </row>
    <row r="71" spans="2:26" ht="14.25">
      <c r="B71" s="5"/>
      <c r="C71" s="5"/>
      <c r="D71" s="5"/>
      <c r="E71" s="5"/>
      <c r="G71" s="46">
        <v>1</v>
      </c>
      <c r="H71" s="36"/>
      <c r="I71" s="36"/>
      <c r="J71" s="36"/>
      <c r="K71" s="36"/>
      <c r="L71" s="36"/>
      <c r="M71" s="36"/>
      <c r="N71" s="36"/>
      <c r="O71" s="36"/>
      <c r="P71" s="36"/>
      <c r="Q71" s="36"/>
      <c r="R71" s="36"/>
      <c r="S71" s="36"/>
      <c r="T71" s="36"/>
      <c r="U71" s="36"/>
      <c r="V71" s="36"/>
      <c r="W71" s="36"/>
      <c r="X71" s="36"/>
      <c r="Y71" s="36"/>
      <c r="Z71" s="36"/>
    </row>
    <row r="72" spans="2:26" ht="14.25">
      <c r="B72" s="5"/>
      <c r="C72" s="5"/>
      <c r="D72" s="5"/>
      <c r="E72" s="5"/>
      <c r="G72" s="46">
        <v>1</v>
      </c>
      <c r="H72" s="36"/>
      <c r="I72" s="36"/>
      <c r="J72" s="36"/>
      <c r="K72" s="36"/>
      <c r="L72" s="36"/>
      <c r="M72" s="36"/>
      <c r="N72" s="36"/>
      <c r="O72" s="36"/>
      <c r="P72" s="36"/>
      <c r="Q72" s="36"/>
      <c r="R72" s="36"/>
      <c r="S72" s="36"/>
      <c r="T72" s="36"/>
      <c r="U72" s="36"/>
      <c r="V72" s="36"/>
      <c r="W72" s="36"/>
      <c r="X72" s="36"/>
      <c r="Y72" s="36"/>
      <c r="Z72" s="36"/>
    </row>
    <row r="73" spans="2:26" ht="14.25">
      <c r="B73" s="5"/>
      <c r="C73" s="5"/>
      <c r="D73" s="5"/>
      <c r="E73" s="5"/>
      <c r="G73" s="46">
        <v>1</v>
      </c>
      <c r="H73" s="36"/>
      <c r="I73" s="36"/>
      <c r="J73" s="36"/>
      <c r="K73" s="36"/>
      <c r="L73" s="36"/>
      <c r="M73" s="36"/>
      <c r="N73" s="36"/>
      <c r="O73" s="36"/>
      <c r="P73" s="36"/>
      <c r="Q73" s="36"/>
      <c r="R73" s="36"/>
      <c r="S73" s="36"/>
      <c r="T73" s="36"/>
      <c r="U73" s="36"/>
      <c r="V73" s="36"/>
      <c r="W73" s="36"/>
      <c r="X73" s="36"/>
      <c r="Y73" s="36"/>
      <c r="Z73" s="36"/>
    </row>
    <row r="74" spans="2:26" ht="14.25">
      <c r="B74" s="5"/>
      <c r="C74" s="5"/>
      <c r="D74" s="5"/>
      <c r="E74" s="5"/>
      <c r="G74" s="46">
        <v>1</v>
      </c>
      <c r="H74" s="36"/>
      <c r="I74" s="36"/>
      <c r="J74" s="36"/>
      <c r="K74" s="36"/>
      <c r="L74" s="36"/>
      <c r="M74" s="36"/>
      <c r="N74" s="36"/>
      <c r="O74" s="36"/>
      <c r="P74" s="36"/>
      <c r="Q74" s="36"/>
      <c r="R74" s="36"/>
      <c r="S74" s="36"/>
      <c r="T74" s="36"/>
      <c r="U74" s="36"/>
      <c r="V74" s="36"/>
      <c r="W74" s="36"/>
      <c r="X74" s="36"/>
      <c r="Y74" s="36"/>
      <c r="Z74" s="36"/>
    </row>
    <row r="75" spans="2:26" ht="14.25">
      <c r="B75" s="5"/>
      <c r="C75" s="5"/>
      <c r="D75" s="5"/>
      <c r="E75" s="5"/>
      <c r="G75" s="46">
        <v>1</v>
      </c>
      <c r="H75" s="36"/>
      <c r="I75" s="36"/>
      <c r="J75" s="36"/>
      <c r="K75" s="36"/>
      <c r="L75" s="36"/>
      <c r="M75" s="36"/>
      <c r="N75" s="36"/>
      <c r="O75" s="36"/>
      <c r="P75" s="36"/>
      <c r="Q75" s="36"/>
      <c r="R75" s="36"/>
      <c r="S75" s="36"/>
      <c r="T75" s="36"/>
      <c r="U75" s="36"/>
      <c r="V75" s="36"/>
      <c r="W75" s="36"/>
      <c r="X75" s="36"/>
      <c r="Y75" s="36"/>
      <c r="Z75" s="36"/>
    </row>
    <row r="76" spans="2:26" ht="14.25">
      <c r="B76" s="5"/>
      <c r="C76" s="5"/>
      <c r="D76" s="5"/>
      <c r="E76" s="5"/>
      <c r="G76" s="46">
        <v>1</v>
      </c>
      <c r="H76" s="36"/>
      <c r="I76" s="36"/>
      <c r="J76" s="36"/>
      <c r="K76" s="36"/>
      <c r="L76" s="36"/>
      <c r="M76" s="36"/>
      <c r="N76" s="36"/>
      <c r="O76" s="36"/>
      <c r="P76" s="36"/>
      <c r="Q76" s="36"/>
      <c r="R76" s="36"/>
      <c r="S76" s="36"/>
      <c r="T76" s="36"/>
      <c r="U76" s="36"/>
      <c r="V76" s="36"/>
      <c r="W76" s="36"/>
      <c r="X76" s="36"/>
      <c r="Y76" s="36"/>
      <c r="Z76" s="36"/>
    </row>
    <row r="77" spans="2:26" ht="14.25">
      <c r="B77" s="5"/>
      <c r="C77" s="5"/>
      <c r="D77" s="5"/>
      <c r="E77" s="5"/>
      <c r="G77" s="46">
        <v>1</v>
      </c>
      <c r="H77" s="36"/>
      <c r="I77" s="36"/>
      <c r="J77" s="36"/>
      <c r="K77" s="36"/>
      <c r="L77" s="36"/>
      <c r="M77" s="36"/>
      <c r="N77" s="36"/>
      <c r="O77" s="36"/>
      <c r="P77" s="36"/>
      <c r="Q77" s="36"/>
      <c r="R77" s="36"/>
      <c r="S77" s="36"/>
      <c r="T77" s="36"/>
      <c r="U77" s="36"/>
      <c r="V77" s="36"/>
      <c r="W77" s="36"/>
      <c r="X77" s="36"/>
      <c r="Y77" s="36"/>
      <c r="Z77" s="36"/>
    </row>
    <row r="78" spans="2:26" ht="14.25">
      <c r="B78" s="5"/>
      <c r="C78" s="5"/>
      <c r="D78" s="5"/>
      <c r="E78" s="5"/>
      <c r="G78" s="46">
        <v>1</v>
      </c>
      <c r="H78" s="36"/>
      <c r="I78" s="36"/>
      <c r="J78" s="36"/>
      <c r="K78" s="36"/>
      <c r="L78" s="36"/>
      <c r="M78" s="36"/>
      <c r="N78" s="36"/>
      <c r="O78" s="36"/>
      <c r="P78" s="36"/>
      <c r="Q78" s="36"/>
      <c r="R78" s="36"/>
      <c r="S78" s="36"/>
      <c r="T78" s="36"/>
      <c r="U78" s="36"/>
      <c r="V78" s="36"/>
      <c r="W78" s="36"/>
      <c r="X78" s="36"/>
      <c r="Y78" s="36"/>
      <c r="Z78" s="36"/>
    </row>
    <row r="79" spans="2:26" ht="14.25">
      <c r="B79" s="5"/>
      <c r="C79" s="5"/>
      <c r="D79" s="5"/>
      <c r="E79" s="5"/>
      <c r="G79" s="46">
        <v>1</v>
      </c>
      <c r="H79" s="36"/>
      <c r="I79" s="36"/>
      <c r="J79" s="36"/>
      <c r="K79" s="36"/>
      <c r="L79" s="36"/>
      <c r="M79" s="36"/>
      <c r="N79" s="36"/>
      <c r="O79" s="36"/>
      <c r="P79" s="36"/>
      <c r="Q79" s="36"/>
      <c r="R79" s="36"/>
      <c r="S79" s="36"/>
      <c r="T79" s="36"/>
      <c r="U79" s="36"/>
      <c r="V79" s="36"/>
      <c r="W79" s="36"/>
      <c r="X79" s="36"/>
      <c r="Y79" s="36"/>
      <c r="Z79" s="36"/>
    </row>
    <row r="80" spans="2:26" ht="14.25">
      <c r="B80" s="5"/>
      <c r="C80" s="5"/>
      <c r="D80" s="5"/>
      <c r="E80" s="5"/>
      <c r="G80" s="46">
        <v>1</v>
      </c>
      <c r="H80" s="36"/>
      <c r="I80" s="36"/>
      <c r="J80" s="36"/>
      <c r="K80" s="36"/>
      <c r="L80" s="36"/>
      <c r="M80" s="36"/>
      <c r="N80" s="36"/>
      <c r="O80" s="36"/>
      <c r="P80" s="36"/>
      <c r="Q80" s="36"/>
      <c r="R80" s="36"/>
      <c r="S80" s="36"/>
      <c r="T80" s="36"/>
      <c r="U80" s="36"/>
      <c r="V80" s="36"/>
      <c r="W80" s="36"/>
      <c r="X80" s="36"/>
      <c r="Y80" s="36"/>
      <c r="Z80" s="36"/>
    </row>
    <row r="81" spans="2:26" ht="14.25">
      <c r="B81" s="5"/>
      <c r="C81" s="5"/>
      <c r="D81" s="5"/>
      <c r="E81" s="5"/>
      <c r="G81" s="46">
        <v>1</v>
      </c>
      <c r="H81" s="36"/>
      <c r="I81" s="36"/>
      <c r="J81" s="36"/>
      <c r="K81" s="36"/>
      <c r="L81" s="36"/>
      <c r="M81" s="36"/>
      <c r="N81" s="36"/>
      <c r="O81" s="36"/>
      <c r="P81" s="36"/>
      <c r="Q81" s="36"/>
      <c r="R81" s="36"/>
      <c r="S81" s="36"/>
      <c r="T81" s="36"/>
      <c r="U81" s="36"/>
      <c r="V81" s="36"/>
      <c r="W81" s="36"/>
      <c r="X81" s="36"/>
      <c r="Y81" s="36"/>
      <c r="Z81" s="36"/>
    </row>
    <row r="82" spans="2:26" ht="14.25">
      <c r="B82" s="5"/>
      <c r="C82" s="5"/>
      <c r="D82" s="5"/>
      <c r="E82" s="5"/>
      <c r="G82" s="46">
        <v>1</v>
      </c>
      <c r="H82" s="36"/>
      <c r="I82" s="36"/>
      <c r="J82" s="36"/>
      <c r="K82" s="36"/>
      <c r="L82" s="36"/>
      <c r="M82" s="36"/>
      <c r="N82" s="36"/>
      <c r="O82" s="36"/>
      <c r="P82" s="36"/>
      <c r="Q82" s="36"/>
      <c r="R82" s="36"/>
      <c r="S82" s="36"/>
      <c r="T82" s="36"/>
      <c r="U82" s="36"/>
      <c r="V82" s="36"/>
      <c r="W82" s="36"/>
      <c r="X82" s="36"/>
      <c r="Y82" s="36"/>
      <c r="Z82" s="36"/>
    </row>
    <row r="83" spans="2:26" ht="14.25">
      <c r="B83" s="5"/>
      <c r="C83" s="5"/>
      <c r="D83" s="5"/>
      <c r="E83" s="5"/>
      <c r="G83" s="46">
        <v>1</v>
      </c>
      <c r="H83" s="36"/>
      <c r="I83" s="36"/>
      <c r="J83" s="36"/>
      <c r="K83" s="36"/>
      <c r="L83" s="36"/>
      <c r="M83" s="36"/>
      <c r="N83" s="36"/>
      <c r="O83" s="36"/>
      <c r="P83" s="36"/>
      <c r="Q83" s="36"/>
      <c r="R83" s="36"/>
      <c r="S83" s="36"/>
      <c r="T83" s="36"/>
      <c r="U83" s="36"/>
      <c r="V83" s="36"/>
      <c r="W83" s="36"/>
      <c r="X83" s="36"/>
      <c r="Y83" s="36"/>
      <c r="Z83" s="36"/>
    </row>
    <row r="84" spans="2:26" ht="14.25">
      <c r="B84" s="5"/>
      <c r="C84" s="5"/>
      <c r="D84" s="5"/>
      <c r="E84" s="5"/>
      <c r="G84" s="46">
        <v>1</v>
      </c>
      <c r="H84" s="36"/>
      <c r="I84" s="36"/>
      <c r="J84" s="36"/>
      <c r="K84" s="36"/>
      <c r="L84" s="36"/>
      <c r="M84" s="36"/>
      <c r="N84" s="36"/>
      <c r="O84" s="36"/>
      <c r="P84" s="36"/>
      <c r="Q84" s="36"/>
      <c r="R84" s="36"/>
      <c r="S84" s="36"/>
      <c r="T84" s="36"/>
      <c r="U84" s="36"/>
      <c r="V84" s="36"/>
      <c r="W84" s="36"/>
      <c r="X84" s="36"/>
      <c r="Y84" s="36"/>
      <c r="Z84" s="36"/>
    </row>
    <row r="85" spans="2:26" ht="14.25">
      <c r="B85" s="5"/>
      <c r="C85" s="5"/>
      <c r="D85" s="5"/>
      <c r="E85" s="5"/>
      <c r="G85" s="46">
        <v>1</v>
      </c>
      <c r="H85" s="36"/>
      <c r="I85" s="36"/>
      <c r="J85" s="36"/>
      <c r="K85" s="36"/>
      <c r="L85" s="36"/>
      <c r="M85" s="36"/>
      <c r="N85" s="36"/>
      <c r="O85" s="36"/>
      <c r="P85" s="36"/>
      <c r="Q85" s="36"/>
      <c r="R85" s="36"/>
      <c r="S85" s="36"/>
      <c r="T85" s="36"/>
      <c r="U85" s="36"/>
      <c r="V85" s="36"/>
      <c r="W85" s="36"/>
      <c r="X85" s="36"/>
      <c r="Y85" s="36"/>
      <c r="Z85" s="36"/>
    </row>
    <row r="86" spans="2:26" ht="14.25">
      <c r="B86" s="5"/>
      <c r="C86" s="5"/>
      <c r="D86" s="5"/>
      <c r="E86" s="5"/>
      <c r="G86" s="46">
        <v>1</v>
      </c>
      <c r="H86" s="36"/>
      <c r="I86" s="36"/>
      <c r="J86" s="36"/>
      <c r="K86" s="36"/>
      <c r="L86" s="36"/>
      <c r="M86" s="36"/>
      <c r="N86" s="36"/>
      <c r="O86" s="36"/>
      <c r="P86" s="36"/>
      <c r="Q86" s="36"/>
      <c r="R86" s="36"/>
      <c r="S86" s="36"/>
      <c r="T86" s="36"/>
      <c r="U86" s="36"/>
      <c r="V86" s="36"/>
      <c r="W86" s="36"/>
      <c r="X86" s="36"/>
      <c r="Y86" s="36"/>
      <c r="Z86" s="36"/>
    </row>
    <row r="87" spans="2:26" ht="14.25">
      <c r="B87" s="5"/>
      <c r="C87" s="5"/>
      <c r="D87" s="5"/>
      <c r="E87" s="5"/>
      <c r="G87" s="46">
        <v>1</v>
      </c>
      <c r="H87" s="36"/>
      <c r="I87" s="36"/>
      <c r="J87" s="36"/>
      <c r="K87" s="36"/>
      <c r="L87" s="36"/>
      <c r="M87" s="36"/>
      <c r="N87" s="36"/>
      <c r="O87" s="36"/>
      <c r="P87" s="36"/>
      <c r="Q87" s="36"/>
      <c r="R87" s="36"/>
      <c r="S87" s="36"/>
      <c r="T87" s="36"/>
      <c r="U87" s="36"/>
      <c r="V87" s="36"/>
      <c r="W87" s="36"/>
      <c r="X87" s="36"/>
      <c r="Y87" s="36"/>
      <c r="Z87" s="36"/>
    </row>
    <row r="88" spans="2:26" ht="14.25">
      <c r="B88" s="5"/>
      <c r="C88" s="5"/>
      <c r="D88" s="5"/>
      <c r="E88" s="5"/>
      <c r="G88" s="46">
        <v>1</v>
      </c>
      <c r="H88" s="36"/>
      <c r="I88" s="36"/>
      <c r="J88" s="36"/>
      <c r="K88" s="36"/>
      <c r="L88" s="36"/>
      <c r="M88" s="36"/>
      <c r="N88" s="36"/>
      <c r="O88" s="36"/>
      <c r="P88" s="36"/>
      <c r="Q88" s="36"/>
      <c r="R88" s="36"/>
      <c r="S88" s="36"/>
      <c r="T88" s="36"/>
      <c r="U88" s="36"/>
      <c r="V88" s="36"/>
      <c r="W88" s="36"/>
      <c r="X88" s="36"/>
      <c r="Y88" s="36"/>
      <c r="Z88" s="36"/>
    </row>
    <row r="89" spans="2:26" ht="14.25">
      <c r="B89" s="5"/>
      <c r="C89" s="5"/>
      <c r="D89" s="5"/>
      <c r="E89" s="5"/>
      <c r="G89" s="46">
        <v>1</v>
      </c>
      <c r="H89" s="36"/>
      <c r="I89" s="36"/>
      <c r="J89" s="36"/>
      <c r="K89" s="36"/>
      <c r="L89" s="36"/>
      <c r="M89" s="36"/>
      <c r="N89" s="36"/>
      <c r="O89" s="36"/>
      <c r="P89" s="36"/>
      <c r="Q89" s="36"/>
      <c r="R89" s="36"/>
      <c r="S89" s="36"/>
      <c r="T89" s="36"/>
      <c r="U89" s="36"/>
      <c r="V89" s="36"/>
      <c r="W89" s="36"/>
      <c r="X89" s="36"/>
      <c r="Y89" s="36"/>
      <c r="Z89" s="36"/>
    </row>
    <row r="90" spans="2:26" ht="14.25">
      <c r="B90" s="5"/>
      <c r="C90" s="5"/>
      <c r="D90" s="5"/>
      <c r="E90" s="5"/>
      <c r="G90" s="46">
        <v>1</v>
      </c>
      <c r="H90" s="36"/>
      <c r="I90" s="36"/>
      <c r="J90" s="36"/>
      <c r="K90" s="36"/>
      <c r="L90" s="36"/>
      <c r="M90" s="36"/>
      <c r="N90" s="36"/>
      <c r="O90" s="36"/>
      <c r="P90" s="36"/>
      <c r="Q90" s="36"/>
      <c r="R90" s="36"/>
      <c r="S90" s="36"/>
      <c r="T90" s="36"/>
      <c r="U90" s="36"/>
      <c r="V90" s="36"/>
      <c r="W90" s="36"/>
      <c r="X90" s="36"/>
      <c r="Y90" s="36"/>
      <c r="Z90" s="36"/>
    </row>
    <row r="91" spans="2:26" ht="14.25">
      <c r="B91" s="5"/>
      <c r="C91" s="5"/>
      <c r="D91" s="5"/>
      <c r="E91" s="5"/>
      <c r="G91" s="46">
        <v>1</v>
      </c>
      <c r="H91" s="36"/>
      <c r="I91" s="36"/>
      <c r="J91" s="36"/>
      <c r="K91" s="36"/>
      <c r="L91" s="36"/>
      <c r="M91" s="36"/>
      <c r="N91" s="36"/>
      <c r="O91" s="36"/>
      <c r="P91" s="36"/>
      <c r="Q91" s="36"/>
      <c r="R91" s="36"/>
      <c r="S91" s="36"/>
      <c r="T91" s="36"/>
      <c r="U91" s="36"/>
      <c r="V91" s="36"/>
      <c r="W91" s="36"/>
      <c r="X91" s="36"/>
      <c r="Y91" s="36"/>
      <c r="Z91" s="36"/>
    </row>
    <row r="92" spans="2:26" ht="14.25">
      <c r="B92" s="5"/>
      <c r="C92" s="5"/>
      <c r="D92" s="5"/>
      <c r="E92" s="5"/>
      <c r="G92" s="46">
        <v>1</v>
      </c>
      <c r="H92" s="36"/>
      <c r="I92" s="36"/>
      <c r="J92" s="36"/>
      <c r="K92" s="36"/>
      <c r="L92" s="36"/>
      <c r="M92" s="36"/>
      <c r="N92" s="36"/>
      <c r="O92" s="36"/>
      <c r="P92" s="36"/>
      <c r="Q92" s="36"/>
      <c r="R92" s="36"/>
      <c r="S92" s="36"/>
      <c r="T92" s="36"/>
      <c r="U92" s="36"/>
      <c r="V92" s="36"/>
      <c r="W92" s="36"/>
      <c r="X92" s="36"/>
      <c r="Y92" s="36"/>
      <c r="Z92" s="36"/>
    </row>
    <row r="93" spans="2:26" ht="14.25">
      <c r="B93" s="5"/>
      <c r="C93" s="5"/>
      <c r="D93" s="5"/>
      <c r="E93" s="5"/>
      <c r="G93" s="46">
        <v>1</v>
      </c>
      <c r="H93" s="36"/>
      <c r="I93" s="36"/>
      <c r="J93" s="36"/>
      <c r="K93" s="36"/>
      <c r="L93" s="36"/>
      <c r="M93" s="36"/>
      <c r="N93" s="36"/>
      <c r="O93" s="36"/>
      <c r="P93" s="36"/>
      <c r="Q93" s="36"/>
      <c r="R93" s="36"/>
      <c r="S93" s="36"/>
      <c r="T93" s="36"/>
      <c r="U93" s="36"/>
      <c r="V93" s="36"/>
      <c r="W93" s="36"/>
      <c r="X93" s="36"/>
      <c r="Y93" s="36"/>
      <c r="Z93" s="36"/>
    </row>
    <row r="94" spans="2:26" ht="14.25">
      <c r="B94" s="5"/>
      <c r="C94" s="5"/>
      <c r="D94" s="5"/>
      <c r="E94" s="5"/>
      <c r="G94" s="46">
        <v>1</v>
      </c>
      <c r="H94" s="36"/>
      <c r="I94" s="36"/>
      <c r="J94" s="36"/>
      <c r="K94" s="36"/>
      <c r="L94" s="36"/>
      <c r="M94" s="36"/>
      <c r="N94" s="36"/>
      <c r="O94" s="36"/>
      <c r="P94" s="36"/>
      <c r="Q94" s="36"/>
      <c r="R94" s="36"/>
      <c r="S94" s="36"/>
      <c r="T94" s="36"/>
      <c r="U94" s="36"/>
      <c r="V94" s="36"/>
      <c r="W94" s="36"/>
      <c r="X94" s="36"/>
      <c r="Y94" s="36"/>
      <c r="Z94" s="36"/>
    </row>
    <row r="95" spans="2:26" ht="14.25">
      <c r="B95" s="5"/>
      <c r="C95" s="5"/>
      <c r="D95" s="5"/>
      <c r="E95" s="5"/>
      <c r="G95" s="46">
        <v>1</v>
      </c>
      <c r="H95" s="36"/>
      <c r="I95" s="36"/>
      <c r="J95" s="36"/>
      <c r="K95" s="36"/>
      <c r="L95" s="36"/>
      <c r="M95" s="36"/>
      <c r="N95" s="36"/>
      <c r="O95" s="36"/>
      <c r="P95" s="36"/>
      <c r="Q95" s="36"/>
      <c r="R95" s="36"/>
      <c r="S95" s="36"/>
      <c r="T95" s="36"/>
      <c r="U95" s="36"/>
      <c r="V95" s="36"/>
      <c r="W95" s="36"/>
      <c r="X95" s="36"/>
      <c r="Y95" s="36"/>
      <c r="Z95" s="36"/>
    </row>
    <row r="96" spans="2:26" ht="14.25">
      <c r="B96" s="5"/>
      <c r="C96" s="5"/>
      <c r="D96" s="5"/>
      <c r="E96" s="5"/>
      <c r="G96" s="46">
        <v>1</v>
      </c>
      <c r="H96" s="36"/>
      <c r="I96" s="36"/>
      <c r="J96" s="36"/>
      <c r="K96" s="36"/>
      <c r="L96" s="36"/>
      <c r="M96" s="36"/>
      <c r="N96" s="36"/>
      <c r="O96" s="36"/>
      <c r="P96" s="36"/>
      <c r="Q96" s="36"/>
      <c r="R96" s="36"/>
      <c r="S96" s="36"/>
      <c r="T96" s="36"/>
      <c r="U96" s="36"/>
      <c r="V96" s="36"/>
      <c r="W96" s="36"/>
      <c r="X96" s="36"/>
      <c r="Y96" s="36"/>
      <c r="Z96" s="36"/>
    </row>
    <row r="97" spans="2:26" ht="14.25">
      <c r="B97" s="5"/>
      <c r="C97" s="5"/>
      <c r="D97" s="5"/>
      <c r="E97" s="5"/>
      <c r="G97" s="46">
        <v>1</v>
      </c>
      <c r="H97" s="36"/>
      <c r="I97" s="36"/>
      <c r="J97" s="36"/>
      <c r="K97" s="36"/>
      <c r="L97" s="36"/>
      <c r="M97" s="36"/>
      <c r="N97" s="36"/>
      <c r="O97" s="36"/>
      <c r="P97" s="36"/>
      <c r="Q97" s="36"/>
      <c r="R97" s="36"/>
      <c r="S97" s="36"/>
      <c r="T97" s="36"/>
      <c r="U97" s="36"/>
      <c r="V97" s="36"/>
      <c r="W97" s="36"/>
      <c r="X97" s="36"/>
      <c r="Y97" s="36"/>
      <c r="Z97" s="36"/>
    </row>
    <row r="98" spans="2:26" ht="14.25">
      <c r="B98" s="5"/>
      <c r="C98" s="5"/>
      <c r="D98" s="5"/>
      <c r="E98" s="5"/>
      <c r="G98" s="46">
        <v>1</v>
      </c>
      <c r="H98" s="36"/>
      <c r="I98" s="36"/>
      <c r="J98" s="36"/>
      <c r="K98" s="36"/>
      <c r="L98" s="36"/>
      <c r="M98" s="36"/>
      <c r="N98" s="36"/>
      <c r="O98" s="36"/>
      <c r="P98" s="36"/>
      <c r="Q98" s="36"/>
      <c r="R98" s="36"/>
      <c r="S98" s="36"/>
      <c r="T98" s="36"/>
      <c r="U98" s="36"/>
      <c r="V98" s="36"/>
      <c r="W98" s="36"/>
      <c r="X98" s="36"/>
      <c r="Y98" s="36"/>
      <c r="Z98" s="36"/>
    </row>
    <row r="99" spans="2:26" ht="14.25">
      <c r="B99" s="5"/>
      <c r="C99" s="5"/>
      <c r="D99" s="5"/>
      <c r="E99" s="5"/>
      <c r="G99" s="46">
        <v>1</v>
      </c>
      <c r="H99" s="36"/>
      <c r="I99" s="36"/>
      <c r="J99" s="36"/>
      <c r="K99" s="36"/>
      <c r="L99" s="36"/>
      <c r="M99" s="36"/>
      <c r="N99" s="36"/>
      <c r="O99" s="36"/>
      <c r="P99" s="36"/>
      <c r="Q99" s="36"/>
      <c r="R99" s="36"/>
      <c r="S99" s="36"/>
      <c r="T99" s="36"/>
      <c r="U99" s="36"/>
      <c r="V99" s="36"/>
      <c r="W99" s="36"/>
      <c r="X99" s="36"/>
      <c r="Y99" s="36"/>
      <c r="Z99" s="36"/>
    </row>
    <row r="100" spans="2:26" ht="14.25">
      <c r="B100" s="5"/>
      <c r="C100" s="5"/>
      <c r="D100" s="5"/>
      <c r="E100" s="5"/>
      <c r="G100" s="46">
        <v>1</v>
      </c>
      <c r="H100" s="36"/>
      <c r="I100" s="36"/>
      <c r="J100" s="36"/>
      <c r="K100" s="36"/>
      <c r="L100" s="36"/>
      <c r="M100" s="36"/>
      <c r="N100" s="36"/>
      <c r="O100" s="36"/>
      <c r="P100" s="36"/>
      <c r="Q100" s="36"/>
      <c r="R100" s="36"/>
      <c r="S100" s="36"/>
      <c r="T100" s="36"/>
      <c r="U100" s="36"/>
      <c r="V100" s="36"/>
      <c r="W100" s="36"/>
      <c r="X100" s="36"/>
      <c r="Y100" s="36"/>
      <c r="Z100" s="36"/>
    </row>
    <row r="101" spans="2:26" ht="14.25">
      <c r="B101" s="5"/>
      <c r="C101" s="5"/>
      <c r="D101" s="5"/>
      <c r="E101" s="5"/>
      <c r="G101" s="46">
        <v>1</v>
      </c>
      <c r="H101" s="36"/>
      <c r="I101" s="36"/>
      <c r="J101" s="36"/>
      <c r="K101" s="36"/>
      <c r="L101" s="36"/>
      <c r="M101" s="36"/>
      <c r="N101" s="36"/>
      <c r="O101" s="36"/>
      <c r="P101" s="36"/>
      <c r="Q101" s="36"/>
      <c r="R101" s="36"/>
      <c r="S101" s="36"/>
      <c r="T101" s="36"/>
      <c r="U101" s="36"/>
      <c r="V101" s="36"/>
      <c r="W101" s="36"/>
      <c r="X101" s="36"/>
      <c r="Y101" s="36"/>
      <c r="Z101" s="36"/>
    </row>
    <row r="102" spans="2:26" ht="14.25">
      <c r="B102" s="5"/>
      <c r="C102" s="5"/>
      <c r="D102" s="5"/>
      <c r="E102" s="5"/>
      <c r="G102" s="46">
        <v>1</v>
      </c>
      <c r="H102" s="36"/>
      <c r="I102" s="36"/>
      <c r="J102" s="36"/>
      <c r="K102" s="36"/>
      <c r="L102" s="36"/>
      <c r="M102" s="36"/>
      <c r="N102" s="36"/>
      <c r="O102" s="36"/>
      <c r="P102" s="36"/>
      <c r="Q102" s="36"/>
      <c r="R102" s="36"/>
      <c r="S102" s="36"/>
      <c r="T102" s="36"/>
      <c r="U102" s="36"/>
      <c r="V102" s="36"/>
      <c r="W102" s="36"/>
      <c r="X102" s="36"/>
      <c r="Y102" s="36"/>
      <c r="Z102" s="36"/>
    </row>
    <row r="103" spans="2:26" ht="14.25">
      <c r="B103" s="5"/>
      <c r="C103" s="5"/>
      <c r="D103" s="5"/>
      <c r="E103" s="5"/>
      <c r="G103" s="46">
        <v>1</v>
      </c>
      <c r="H103" s="36"/>
      <c r="I103" s="36"/>
      <c r="J103" s="36"/>
      <c r="K103" s="36"/>
      <c r="L103" s="36"/>
      <c r="M103" s="36"/>
      <c r="N103" s="36"/>
      <c r="O103" s="36"/>
      <c r="P103" s="36"/>
      <c r="Q103" s="36"/>
      <c r="R103" s="36"/>
      <c r="S103" s="36"/>
      <c r="T103" s="36"/>
      <c r="U103" s="36"/>
      <c r="V103" s="36"/>
      <c r="W103" s="36"/>
      <c r="X103" s="36"/>
      <c r="Y103" s="36"/>
      <c r="Z103" s="36"/>
    </row>
    <row r="104" spans="2:26" ht="14.25">
      <c r="B104" s="5"/>
      <c r="C104" s="5"/>
      <c r="D104" s="5"/>
      <c r="E104" s="5"/>
      <c r="G104" s="46">
        <v>1</v>
      </c>
      <c r="H104" s="36"/>
      <c r="I104" s="36"/>
      <c r="J104" s="36"/>
      <c r="K104" s="36"/>
      <c r="L104" s="36"/>
      <c r="M104" s="36"/>
      <c r="N104" s="36"/>
      <c r="O104" s="36"/>
      <c r="P104" s="36"/>
      <c r="Q104" s="36"/>
      <c r="R104" s="36"/>
      <c r="S104" s="36"/>
      <c r="T104" s="36"/>
      <c r="U104" s="36"/>
      <c r="V104" s="36"/>
      <c r="W104" s="36"/>
      <c r="X104" s="36"/>
      <c r="Y104" s="36"/>
      <c r="Z104" s="36"/>
    </row>
    <row r="105" spans="2:26" ht="14.25">
      <c r="B105" s="5"/>
      <c r="C105" s="5"/>
      <c r="D105" s="5"/>
      <c r="E105" s="5"/>
      <c r="G105" s="46">
        <v>1</v>
      </c>
      <c r="H105" s="36"/>
      <c r="I105" s="36"/>
      <c r="J105" s="36"/>
      <c r="K105" s="36"/>
      <c r="L105" s="36"/>
      <c r="M105" s="36"/>
      <c r="N105" s="36"/>
      <c r="O105" s="36"/>
      <c r="P105" s="36"/>
      <c r="Q105" s="36"/>
      <c r="R105" s="36"/>
      <c r="S105" s="36"/>
      <c r="T105" s="36"/>
      <c r="U105" s="36"/>
      <c r="V105" s="36"/>
      <c r="W105" s="36"/>
      <c r="X105" s="36"/>
      <c r="Y105" s="36"/>
      <c r="Z105" s="36"/>
    </row>
    <row r="106" spans="2:26" ht="14.25">
      <c r="B106" s="5"/>
      <c r="C106" s="5"/>
      <c r="D106" s="5"/>
      <c r="E106" s="5"/>
      <c r="G106" s="46">
        <v>1</v>
      </c>
      <c r="H106" s="36"/>
      <c r="I106" s="36"/>
      <c r="J106" s="36"/>
      <c r="K106" s="36"/>
      <c r="L106" s="36"/>
      <c r="M106" s="36"/>
      <c r="N106" s="36"/>
      <c r="O106" s="36"/>
      <c r="P106" s="36"/>
      <c r="Q106" s="36"/>
      <c r="R106" s="36"/>
      <c r="S106" s="36"/>
      <c r="T106" s="36"/>
      <c r="U106" s="36"/>
      <c r="V106" s="36"/>
      <c r="W106" s="36"/>
      <c r="X106" s="36"/>
      <c r="Y106" s="36"/>
      <c r="Z106" s="36"/>
    </row>
    <row r="107" spans="2:26" ht="14.25">
      <c r="B107" s="5"/>
      <c r="C107" s="5"/>
      <c r="D107" s="5"/>
      <c r="E107" s="5"/>
      <c r="G107" s="46">
        <v>1</v>
      </c>
      <c r="H107" s="36"/>
      <c r="I107" s="36"/>
      <c r="J107" s="36"/>
      <c r="K107" s="36"/>
      <c r="L107" s="36"/>
      <c r="M107" s="36"/>
      <c r="N107" s="36"/>
      <c r="O107" s="36"/>
      <c r="P107" s="36"/>
      <c r="Q107" s="36"/>
      <c r="R107" s="36"/>
      <c r="S107" s="36"/>
      <c r="T107" s="36"/>
      <c r="U107" s="36"/>
      <c r="V107" s="36"/>
      <c r="W107" s="36"/>
      <c r="X107" s="36"/>
      <c r="Y107" s="36"/>
      <c r="Z107" s="36"/>
    </row>
    <row r="108" spans="2:26" ht="14.25">
      <c r="B108" s="5"/>
      <c r="C108" s="5"/>
      <c r="D108" s="5"/>
      <c r="E108" s="5"/>
      <c r="G108" s="46">
        <v>1</v>
      </c>
      <c r="H108" s="36"/>
      <c r="I108" s="36"/>
      <c r="J108" s="36"/>
      <c r="K108" s="36"/>
      <c r="L108" s="36"/>
      <c r="M108" s="36"/>
      <c r="N108" s="36"/>
      <c r="O108" s="36"/>
      <c r="P108" s="36"/>
      <c r="Q108" s="36"/>
      <c r="R108" s="36"/>
      <c r="S108" s="36"/>
      <c r="T108" s="36"/>
      <c r="U108" s="36"/>
      <c r="V108" s="36"/>
      <c r="W108" s="36"/>
      <c r="X108" s="36"/>
      <c r="Y108" s="36"/>
      <c r="Z108" s="36"/>
    </row>
    <row r="109" spans="2:26" ht="14.25">
      <c r="B109" s="5"/>
      <c r="C109" s="5"/>
      <c r="D109" s="5"/>
      <c r="E109" s="5"/>
      <c r="G109" s="46">
        <v>1</v>
      </c>
      <c r="H109" s="36"/>
      <c r="I109" s="36"/>
      <c r="J109" s="36"/>
      <c r="K109" s="36"/>
      <c r="L109" s="36"/>
      <c r="M109" s="36"/>
      <c r="N109" s="36"/>
      <c r="O109" s="36"/>
      <c r="P109" s="36"/>
      <c r="Q109" s="36"/>
      <c r="R109" s="36"/>
      <c r="S109" s="36"/>
      <c r="T109" s="36"/>
      <c r="U109" s="36"/>
      <c r="V109" s="36"/>
      <c r="W109" s="36"/>
      <c r="X109" s="36"/>
      <c r="Y109" s="36"/>
      <c r="Z109" s="36"/>
    </row>
    <row r="110" spans="2:26" ht="14.25">
      <c r="B110" s="5"/>
      <c r="C110" s="5"/>
      <c r="D110" s="5"/>
      <c r="E110" s="5"/>
      <c r="G110" s="46">
        <v>1</v>
      </c>
      <c r="H110" s="36"/>
      <c r="I110" s="36"/>
      <c r="J110" s="36"/>
      <c r="K110" s="36"/>
      <c r="L110" s="36"/>
      <c r="M110" s="36"/>
      <c r="N110" s="36"/>
      <c r="O110" s="36"/>
      <c r="P110" s="36"/>
      <c r="Q110" s="36"/>
      <c r="R110" s="36"/>
      <c r="S110" s="36"/>
      <c r="T110" s="36"/>
      <c r="U110" s="36"/>
      <c r="V110" s="36"/>
      <c r="W110" s="36"/>
      <c r="X110" s="36"/>
      <c r="Y110" s="36"/>
      <c r="Z110" s="36"/>
    </row>
    <row r="111" spans="2:26" ht="14.25">
      <c r="B111" s="5"/>
      <c r="C111" s="5"/>
      <c r="D111" s="5"/>
      <c r="E111" s="5"/>
      <c r="G111" s="46">
        <v>1</v>
      </c>
      <c r="H111" s="36"/>
      <c r="I111" s="36"/>
      <c r="J111" s="36"/>
      <c r="K111" s="36"/>
      <c r="L111" s="36"/>
      <c r="M111" s="36"/>
      <c r="N111" s="36"/>
      <c r="O111" s="36"/>
      <c r="P111" s="36"/>
      <c r="Q111" s="36"/>
      <c r="R111" s="36"/>
      <c r="S111" s="36"/>
      <c r="T111" s="36"/>
      <c r="U111" s="36"/>
      <c r="V111" s="36"/>
      <c r="W111" s="36"/>
      <c r="X111" s="36"/>
      <c r="Y111" s="36"/>
      <c r="Z111" s="36"/>
    </row>
    <row r="112" spans="2:26" ht="14.25">
      <c r="B112" s="5"/>
      <c r="C112" s="5"/>
      <c r="D112" s="5"/>
      <c r="E112" s="5"/>
      <c r="G112" s="46">
        <v>1</v>
      </c>
      <c r="H112" s="36"/>
      <c r="I112" s="36"/>
      <c r="J112" s="36"/>
      <c r="K112" s="36"/>
      <c r="L112" s="36"/>
      <c r="M112" s="36"/>
      <c r="N112" s="36"/>
      <c r="O112" s="36"/>
      <c r="P112" s="36"/>
      <c r="Q112" s="36"/>
      <c r="R112" s="36"/>
      <c r="S112" s="36"/>
      <c r="T112" s="36"/>
      <c r="U112" s="36"/>
      <c r="V112" s="36"/>
      <c r="W112" s="36"/>
      <c r="X112" s="36"/>
      <c r="Y112" s="36"/>
      <c r="Z112" s="36"/>
    </row>
    <row r="113" spans="2:26" ht="14.25">
      <c r="B113" s="5"/>
      <c r="C113" s="5"/>
      <c r="D113" s="5"/>
      <c r="E113" s="5"/>
      <c r="G113" s="46">
        <v>1</v>
      </c>
      <c r="H113" s="36"/>
      <c r="I113" s="36"/>
      <c r="J113" s="36"/>
      <c r="K113" s="36"/>
      <c r="L113" s="36"/>
      <c r="M113" s="36"/>
      <c r="N113" s="36"/>
      <c r="O113" s="36"/>
      <c r="P113" s="36"/>
      <c r="Q113" s="36"/>
      <c r="R113" s="36"/>
      <c r="S113" s="36"/>
      <c r="T113" s="36"/>
      <c r="U113" s="36"/>
      <c r="V113" s="36"/>
      <c r="W113" s="36"/>
      <c r="X113" s="36"/>
      <c r="Y113" s="36"/>
      <c r="Z113" s="36"/>
    </row>
    <row r="114" spans="2:26" ht="14.25">
      <c r="B114" s="5"/>
      <c r="C114" s="5"/>
      <c r="D114" s="5"/>
      <c r="E114" s="5"/>
      <c r="G114" s="46">
        <v>1</v>
      </c>
      <c r="H114" s="36"/>
      <c r="I114" s="36"/>
      <c r="J114" s="36"/>
      <c r="K114" s="36"/>
      <c r="L114" s="36"/>
      <c r="M114" s="36"/>
      <c r="N114" s="36"/>
      <c r="O114" s="36"/>
      <c r="P114" s="36"/>
      <c r="Q114" s="36"/>
      <c r="R114" s="36"/>
      <c r="S114" s="36"/>
      <c r="T114" s="36"/>
      <c r="U114" s="36"/>
      <c r="V114" s="36"/>
      <c r="W114" s="36"/>
      <c r="X114" s="36"/>
      <c r="Y114" s="36"/>
      <c r="Z114" s="36"/>
    </row>
    <row r="115" spans="2:26" ht="14.25">
      <c r="B115" s="56"/>
      <c r="C115" s="57"/>
      <c r="D115" s="57"/>
      <c r="E115" s="56"/>
      <c r="G115" s="46">
        <v>1</v>
      </c>
      <c r="H115" s="36"/>
      <c r="I115" s="36"/>
      <c r="J115" s="36"/>
      <c r="K115" s="36"/>
      <c r="L115" s="36"/>
      <c r="M115" s="36"/>
      <c r="N115" s="36"/>
      <c r="O115" s="36"/>
      <c r="P115" s="36"/>
      <c r="Q115" s="36"/>
      <c r="R115" s="36"/>
      <c r="S115" s="36"/>
      <c r="T115" s="36"/>
      <c r="U115" s="36"/>
      <c r="V115" s="36"/>
      <c r="W115" s="36"/>
      <c r="X115" s="36"/>
      <c r="Y115" s="36"/>
      <c r="Z115" s="36"/>
    </row>
    <row r="116" spans="2:26" ht="14.25">
      <c r="B116" s="56"/>
      <c r="C116" s="57"/>
      <c r="D116" s="57"/>
      <c r="E116" s="56"/>
      <c r="G116" s="46">
        <v>1</v>
      </c>
      <c r="H116" s="36"/>
      <c r="I116" s="36"/>
      <c r="J116" s="36"/>
      <c r="K116" s="36"/>
      <c r="L116" s="36"/>
      <c r="M116" s="36"/>
      <c r="N116" s="36"/>
      <c r="O116" s="36"/>
      <c r="P116" s="36"/>
      <c r="Q116" s="36"/>
      <c r="R116" s="36"/>
      <c r="S116" s="36"/>
      <c r="T116" s="36"/>
      <c r="U116" s="36"/>
      <c r="V116" s="36"/>
      <c r="W116" s="36"/>
      <c r="X116" s="36"/>
      <c r="Y116" s="36"/>
      <c r="Z116" s="36"/>
    </row>
    <row r="117" spans="2:26" ht="14.25">
      <c r="B117" s="56"/>
      <c r="C117" s="57"/>
      <c r="D117" s="57"/>
      <c r="E117" s="56"/>
      <c r="G117" s="46">
        <v>1</v>
      </c>
      <c r="H117" s="36"/>
      <c r="I117" s="36"/>
      <c r="J117" s="36"/>
      <c r="K117" s="36"/>
      <c r="L117" s="36"/>
      <c r="M117" s="36"/>
      <c r="N117" s="36"/>
      <c r="O117" s="36"/>
      <c r="P117" s="36"/>
      <c r="Q117" s="36"/>
      <c r="R117" s="36"/>
      <c r="S117" s="36"/>
      <c r="T117" s="36"/>
      <c r="U117" s="36"/>
      <c r="V117" s="36"/>
      <c r="W117" s="36"/>
      <c r="X117" s="36"/>
      <c r="Y117" s="36"/>
      <c r="Z117" s="36"/>
    </row>
    <row r="118" spans="2:26" ht="14.25">
      <c r="B118" s="56"/>
      <c r="C118" s="57"/>
      <c r="D118" s="57"/>
      <c r="E118" s="56"/>
      <c r="G118" s="46">
        <v>1</v>
      </c>
      <c r="H118" s="36"/>
      <c r="I118" s="36"/>
      <c r="J118" s="36"/>
      <c r="K118" s="36"/>
      <c r="L118" s="36"/>
      <c r="M118" s="36"/>
      <c r="N118" s="36"/>
      <c r="O118" s="36"/>
      <c r="P118" s="36"/>
      <c r="Q118" s="36"/>
      <c r="R118" s="36"/>
      <c r="S118" s="36"/>
      <c r="T118" s="36"/>
      <c r="U118" s="36"/>
      <c r="V118" s="36"/>
      <c r="W118" s="36"/>
      <c r="X118" s="36"/>
      <c r="Y118" s="36"/>
      <c r="Z118" s="36"/>
    </row>
    <row r="119" spans="2:26" ht="14.25">
      <c r="B119" s="56"/>
      <c r="C119" s="57"/>
      <c r="D119" s="57"/>
      <c r="E119" s="56"/>
      <c r="G119" s="46">
        <v>1</v>
      </c>
      <c r="H119" s="36"/>
      <c r="I119" s="36"/>
      <c r="J119" s="36"/>
      <c r="K119" s="36"/>
      <c r="L119" s="36"/>
      <c r="M119" s="36"/>
      <c r="N119" s="36"/>
      <c r="O119" s="36"/>
      <c r="P119" s="36"/>
      <c r="Q119" s="36"/>
      <c r="R119" s="36"/>
      <c r="S119" s="36"/>
      <c r="T119" s="36"/>
      <c r="U119" s="36"/>
      <c r="V119" s="36"/>
      <c r="W119" s="36"/>
      <c r="X119" s="36"/>
      <c r="Y119" s="36"/>
      <c r="Z119" s="36"/>
    </row>
    <row r="120" spans="2:26" ht="14.25">
      <c r="B120" s="56"/>
      <c r="C120" s="57"/>
      <c r="D120" s="57"/>
      <c r="E120" s="56"/>
      <c r="G120" s="46">
        <v>1</v>
      </c>
      <c r="H120" s="36"/>
      <c r="I120" s="36"/>
      <c r="J120" s="36"/>
      <c r="K120" s="36"/>
      <c r="L120" s="36"/>
      <c r="M120" s="36"/>
      <c r="N120" s="36"/>
      <c r="O120" s="36"/>
      <c r="P120" s="36"/>
      <c r="Q120" s="36"/>
      <c r="R120" s="36"/>
      <c r="S120" s="36"/>
      <c r="T120" s="36"/>
      <c r="U120" s="36"/>
      <c r="V120" s="36"/>
      <c r="W120" s="36"/>
      <c r="X120" s="36"/>
      <c r="Y120" s="36"/>
      <c r="Z120" s="36"/>
    </row>
    <row r="121" spans="2:26" ht="14.25">
      <c r="B121" s="56"/>
      <c r="C121" s="57"/>
      <c r="D121" s="57"/>
      <c r="E121" s="56"/>
      <c r="G121" s="46">
        <v>1</v>
      </c>
      <c r="H121" s="36"/>
      <c r="I121" s="36"/>
      <c r="J121" s="36"/>
      <c r="K121" s="36"/>
      <c r="L121" s="36"/>
      <c r="M121" s="36"/>
      <c r="N121" s="36"/>
      <c r="O121" s="36"/>
      <c r="P121" s="36"/>
      <c r="Q121" s="36"/>
      <c r="R121" s="36"/>
      <c r="S121" s="36"/>
      <c r="T121" s="36"/>
      <c r="U121" s="36"/>
      <c r="V121" s="36"/>
      <c r="W121" s="36"/>
      <c r="X121" s="36"/>
      <c r="Y121" s="36"/>
      <c r="Z121" s="36"/>
    </row>
    <row r="122" spans="2:26" ht="14.25">
      <c r="B122" s="56"/>
      <c r="C122" s="57"/>
      <c r="D122" s="57"/>
      <c r="E122" s="56"/>
      <c r="G122" s="46">
        <v>1</v>
      </c>
      <c r="H122" s="36"/>
      <c r="I122" s="36"/>
      <c r="J122" s="36"/>
      <c r="K122" s="36"/>
      <c r="L122" s="36"/>
      <c r="M122" s="36"/>
      <c r="N122" s="36"/>
      <c r="O122" s="36"/>
      <c r="P122" s="36"/>
      <c r="Q122" s="36"/>
      <c r="R122" s="36"/>
      <c r="S122" s="36"/>
      <c r="T122" s="36"/>
      <c r="U122" s="36"/>
      <c r="V122" s="36"/>
      <c r="W122" s="36"/>
      <c r="X122" s="36"/>
      <c r="Y122" s="36"/>
      <c r="Z122" s="36"/>
    </row>
    <row r="123" spans="2:26" ht="14.25">
      <c r="B123" s="56"/>
      <c r="C123" s="57"/>
      <c r="D123" s="57"/>
      <c r="E123" s="56"/>
      <c r="G123" s="46">
        <v>1</v>
      </c>
      <c r="H123" s="36"/>
      <c r="I123" s="36"/>
      <c r="J123" s="36"/>
      <c r="K123" s="36"/>
      <c r="L123" s="36"/>
      <c r="M123" s="36"/>
      <c r="N123" s="36"/>
      <c r="O123" s="36"/>
      <c r="P123" s="36"/>
      <c r="Q123" s="36"/>
      <c r="R123" s="36"/>
      <c r="S123" s="36"/>
      <c r="T123" s="36"/>
      <c r="U123" s="36"/>
      <c r="V123" s="36"/>
      <c r="W123" s="36"/>
      <c r="X123" s="36"/>
      <c r="Y123" s="36"/>
      <c r="Z123" s="36"/>
    </row>
    <row r="124" spans="2:26" ht="14.25">
      <c r="B124" s="56"/>
      <c r="C124" s="57"/>
      <c r="D124" s="57"/>
      <c r="E124" s="56"/>
      <c r="G124" s="46">
        <v>1</v>
      </c>
      <c r="H124" s="36"/>
      <c r="I124" s="36"/>
      <c r="J124" s="36"/>
      <c r="K124" s="36"/>
      <c r="L124" s="36"/>
      <c r="M124" s="36"/>
      <c r="N124" s="36"/>
      <c r="O124" s="36"/>
      <c r="P124" s="36"/>
      <c r="Q124" s="36"/>
      <c r="R124" s="36"/>
      <c r="S124" s="36"/>
      <c r="T124" s="36"/>
      <c r="U124" s="36"/>
      <c r="V124" s="36"/>
      <c r="W124" s="36"/>
      <c r="X124" s="36"/>
      <c r="Y124" s="36"/>
      <c r="Z124" s="36"/>
    </row>
    <row r="125" spans="2:26" ht="14.25">
      <c r="B125" s="56"/>
      <c r="C125" s="57"/>
      <c r="D125" s="57"/>
      <c r="E125" s="56"/>
      <c r="G125" s="46">
        <v>1</v>
      </c>
      <c r="H125" s="36"/>
      <c r="I125" s="36"/>
      <c r="J125" s="36"/>
      <c r="K125" s="36"/>
      <c r="L125" s="36"/>
      <c r="M125" s="36"/>
      <c r="N125" s="36"/>
      <c r="O125" s="36"/>
      <c r="P125" s="36"/>
      <c r="Q125" s="36"/>
      <c r="R125" s="36"/>
      <c r="S125" s="36"/>
      <c r="T125" s="36"/>
      <c r="U125" s="36"/>
      <c r="V125" s="36"/>
      <c r="W125" s="36"/>
      <c r="X125" s="36"/>
      <c r="Y125" s="36"/>
      <c r="Z125" s="36"/>
    </row>
    <row r="126" spans="2:26" ht="14.25">
      <c r="B126" s="56"/>
      <c r="C126" s="57"/>
      <c r="D126" s="57"/>
      <c r="E126" s="56"/>
      <c r="G126" s="46">
        <v>1</v>
      </c>
      <c r="H126" s="36"/>
      <c r="I126" s="36"/>
      <c r="J126" s="36"/>
      <c r="K126" s="36"/>
      <c r="L126" s="36"/>
      <c r="M126" s="36"/>
      <c r="N126" s="36"/>
      <c r="O126" s="36"/>
      <c r="P126" s="36"/>
      <c r="Q126" s="36"/>
      <c r="R126" s="36"/>
      <c r="S126" s="36"/>
      <c r="T126" s="36"/>
      <c r="U126" s="36"/>
      <c r="V126" s="36"/>
      <c r="W126" s="36"/>
      <c r="X126" s="36"/>
      <c r="Y126" s="36"/>
      <c r="Z126" s="36"/>
    </row>
    <row r="127" spans="2:26" ht="14.25">
      <c r="B127" s="56"/>
      <c r="C127" s="57"/>
      <c r="D127" s="57"/>
      <c r="E127" s="56"/>
      <c r="G127" s="46">
        <v>1</v>
      </c>
      <c r="H127" s="36"/>
      <c r="I127" s="36"/>
      <c r="J127" s="36"/>
      <c r="K127" s="36"/>
      <c r="L127" s="36"/>
      <c r="M127" s="36"/>
      <c r="N127" s="36"/>
      <c r="O127" s="36"/>
      <c r="P127" s="36"/>
      <c r="Q127" s="36"/>
      <c r="R127" s="36"/>
      <c r="S127" s="36"/>
      <c r="T127" s="36"/>
      <c r="U127" s="36"/>
      <c r="V127" s="36"/>
      <c r="W127" s="36"/>
      <c r="X127" s="36"/>
      <c r="Y127" s="36"/>
      <c r="Z127" s="36"/>
    </row>
    <row r="128" spans="2:26" ht="14.25">
      <c r="B128" s="56"/>
      <c r="C128" s="57"/>
      <c r="D128" s="57"/>
      <c r="E128" s="56"/>
      <c r="G128" s="46">
        <v>1</v>
      </c>
      <c r="H128" s="36"/>
      <c r="I128" s="36"/>
      <c r="J128" s="36"/>
      <c r="K128" s="36"/>
      <c r="L128" s="36"/>
      <c r="M128" s="36"/>
      <c r="N128" s="36"/>
      <c r="O128" s="36"/>
      <c r="P128" s="36"/>
      <c r="Q128" s="36"/>
      <c r="R128" s="36"/>
      <c r="S128" s="36"/>
      <c r="T128" s="36"/>
      <c r="U128" s="36"/>
      <c r="V128" s="36"/>
      <c r="W128" s="36"/>
      <c r="X128" s="36"/>
      <c r="Y128" s="36"/>
      <c r="Z128" s="36"/>
    </row>
    <row r="129" spans="2:26" ht="14.25">
      <c r="B129" s="56"/>
      <c r="C129" s="57"/>
      <c r="D129" s="57"/>
      <c r="E129" s="56"/>
      <c r="G129" s="46">
        <v>1</v>
      </c>
      <c r="H129" s="36"/>
      <c r="I129" s="36"/>
      <c r="J129" s="36"/>
      <c r="K129" s="36"/>
      <c r="L129" s="36"/>
      <c r="M129" s="36"/>
      <c r="N129" s="36"/>
      <c r="O129" s="36"/>
      <c r="P129" s="36"/>
      <c r="Q129" s="36"/>
      <c r="R129" s="36"/>
      <c r="S129" s="36"/>
      <c r="T129" s="36"/>
      <c r="U129" s="36"/>
      <c r="V129" s="36"/>
      <c r="W129" s="36"/>
      <c r="X129" s="36"/>
      <c r="Y129" s="36"/>
      <c r="Z129" s="36"/>
    </row>
    <row r="130" spans="2:26" ht="14.25">
      <c r="B130" s="56"/>
      <c r="C130" s="57"/>
      <c r="D130" s="57"/>
      <c r="E130" s="56"/>
      <c r="G130" s="46">
        <v>1</v>
      </c>
      <c r="H130" s="36"/>
      <c r="I130" s="36"/>
      <c r="J130" s="36"/>
      <c r="K130" s="36"/>
      <c r="L130" s="36"/>
      <c r="M130" s="36"/>
      <c r="N130" s="36"/>
      <c r="O130" s="36"/>
      <c r="P130" s="36"/>
      <c r="Q130" s="36"/>
      <c r="R130" s="36"/>
      <c r="S130" s="36"/>
      <c r="T130" s="36"/>
      <c r="U130" s="36"/>
      <c r="V130" s="36"/>
      <c r="W130" s="36"/>
      <c r="X130" s="36"/>
      <c r="Y130" s="36"/>
      <c r="Z130" s="36"/>
    </row>
    <row r="131" spans="2:26" ht="14.25">
      <c r="B131" s="56"/>
      <c r="C131" s="57"/>
      <c r="D131" s="57"/>
      <c r="E131" s="56"/>
      <c r="G131" s="46">
        <v>1</v>
      </c>
      <c r="H131" s="36"/>
      <c r="I131" s="36"/>
      <c r="J131" s="36"/>
      <c r="K131" s="36"/>
      <c r="L131" s="36"/>
      <c r="M131" s="36"/>
      <c r="N131" s="36"/>
      <c r="O131" s="36"/>
      <c r="P131" s="36"/>
      <c r="Q131" s="36"/>
      <c r="R131" s="36"/>
      <c r="S131" s="36"/>
      <c r="T131" s="36"/>
      <c r="U131" s="36"/>
      <c r="V131" s="36"/>
      <c r="W131" s="36"/>
      <c r="X131" s="36"/>
      <c r="Y131" s="36"/>
      <c r="Z131" s="36"/>
    </row>
    <row r="132" spans="2:26" ht="14.25">
      <c r="B132" s="56"/>
      <c r="C132" s="57"/>
      <c r="D132" s="57"/>
      <c r="E132" s="56"/>
      <c r="G132" s="46">
        <v>1</v>
      </c>
      <c r="H132" s="36"/>
      <c r="I132" s="36"/>
      <c r="J132" s="36"/>
      <c r="K132" s="36"/>
      <c r="L132" s="36"/>
      <c r="M132" s="36"/>
      <c r="N132" s="36"/>
      <c r="O132" s="36"/>
      <c r="P132" s="36"/>
      <c r="Q132" s="36"/>
      <c r="R132" s="36"/>
      <c r="S132" s="36"/>
      <c r="T132" s="36"/>
      <c r="U132" s="36"/>
      <c r="V132" s="36"/>
      <c r="W132" s="36"/>
      <c r="X132" s="36"/>
      <c r="Y132" s="36"/>
      <c r="Z132" s="36"/>
    </row>
    <row r="133" spans="2:26" ht="14.25">
      <c r="B133" s="56"/>
      <c r="C133" s="57"/>
      <c r="D133" s="57"/>
      <c r="E133" s="56"/>
      <c r="G133" s="46">
        <v>1</v>
      </c>
      <c r="H133" s="36"/>
      <c r="I133" s="36"/>
      <c r="J133" s="36"/>
      <c r="K133" s="36"/>
      <c r="L133" s="36"/>
      <c r="M133" s="36"/>
      <c r="N133" s="36"/>
      <c r="O133" s="36"/>
      <c r="P133" s="36"/>
      <c r="Q133" s="36"/>
      <c r="R133" s="36"/>
      <c r="S133" s="36"/>
      <c r="T133" s="36"/>
      <c r="U133" s="36"/>
      <c r="V133" s="36"/>
      <c r="W133" s="36"/>
      <c r="X133" s="36"/>
      <c r="Y133" s="36"/>
      <c r="Z133" s="36"/>
    </row>
    <row r="134" spans="2:26" ht="14.25">
      <c r="B134" s="56"/>
      <c r="C134" s="57"/>
      <c r="D134" s="57"/>
      <c r="E134" s="56"/>
      <c r="G134" s="46">
        <v>1</v>
      </c>
      <c r="H134" s="36"/>
      <c r="I134" s="36"/>
      <c r="J134" s="36"/>
      <c r="K134" s="36"/>
      <c r="L134" s="36"/>
      <c r="M134" s="36"/>
      <c r="N134" s="36"/>
      <c r="O134" s="36"/>
      <c r="P134" s="36"/>
      <c r="Q134" s="36"/>
      <c r="R134" s="36"/>
      <c r="S134" s="36"/>
      <c r="T134" s="36"/>
      <c r="U134" s="36"/>
      <c r="V134" s="36"/>
      <c r="W134" s="36"/>
      <c r="X134" s="36"/>
      <c r="Y134" s="36"/>
      <c r="Z134" s="36"/>
    </row>
    <row r="135" spans="2:26" ht="14.25">
      <c r="B135" s="56"/>
      <c r="C135" s="57"/>
      <c r="D135" s="57"/>
      <c r="E135" s="56"/>
      <c r="G135" s="46">
        <v>1</v>
      </c>
      <c r="H135" s="36"/>
      <c r="I135" s="36"/>
      <c r="J135" s="36"/>
      <c r="K135" s="36"/>
      <c r="L135" s="36"/>
      <c r="M135" s="36"/>
      <c r="N135" s="36"/>
      <c r="O135" s="36"/>
      <c r="P135" s="36"/>
      <c r="Q135" s="36"/>
      <c r="R135" s="36"/>
      <c r="S135" s="36"/>
      <c r="T135" s="36"/>
      <c r="U135" s="36"/>
      <c r="V135" s="36"/>
      <c r="W135" s="36"/>
      <c r="X135" s="36"/>
      <c r="Y135" s="36"/>
      <c r="Z135" s="36"/>
    </row>
    <row r="136" spans="2:26" ht="14.25">
      <c r="B136" s="56"/>
      <c r="C136" s="57"/>
      <c r="D136" s="57"/>
      <c r="E136" s="56"/>
      <c r="G136" s="46">
        <v>1</v>
      </c>
      <c r="H136" s="36"/>
      <c r="I136" s="36"/>
      <c r="J136" s="36"/>
      <c r="K136" s="36"/>
      <c r="L136" s="36"/>
      <c r="M136" s="36"/>
      <c r="N136" s="36"/>
      <c r="O136" s="36"/>
      <c r="P136" s="36"/>
      <c r="Q136" s="36"/>
      <c r="R136" s="36"/>
      <c r="S136" s="36"/>
      <c r="T136" s="36"/>
      <c r="U136" s="36"/>
      <c r="V136" s="36"/>
      <c r="W136" s="36"/>
      <c r="X136" s="36"/>
      <c r="Y136" s="36"/>
      <c r="Z136" s="36"/>
    </row>
    <row r="137" spans="2:26" ht="14.25">
      <c r="B137" s="56"/>
      <c r="C137" s="57"/>
      <c r="D137" s="57"/>
      <c r="E137" s="56"/>
      <c r="G137" s="46">
        <v>1</v>
      </c>
      <c r="H137" s="36"/>
      <c r="I137" s="36"/>
      <c r="J137" s="36"/>
      <c r="K137" s="36"/>
      <c r="L137" s="36"/>
      <c r="M137" s="36"/>
      <c r="N137" s="36"/>
      <c r="O137" s="36"/>
      <c r="P137" s="36"/>
      <c r="Q137" s="36"/>
      <c r="R137" s="36"/>
      <c r="S137" s="36"/>
      <c r="T137" s="36"/>
      <c r="U137" s="36"/>
      <c r="V137" s="36"/>
      <c r="W137" s="36"/>
      <c r="X137" s="36"/>
      <c r="Y137" s="36"/>
      <c r="Z137" s="36"/>
    </row>
    <row r="138" spans="2:26" ht="14.25">
      <c r="B138" s="56"/>
      <c r="C138" s="57"/>
      <c r="D138" s="57"/>
      <c r="E138" s="56"/>
      <c r="G138" s="46">
        <v>1</v>
      </c>
      <c r="H138" s="36"/>
      <c r="I138" s="36"/>
      <c r="J138" s="36"/>
      <c r="K138" s="36"/>
      <c r="L138" s="36"/>
      <c r="M138" s="36"/>
      <c r="N138" s="36"/>
      <c r="O138" s="36"/>
      <c r="P138" s="36"/>
      <c r="Q138" s="36"/>
      <c r="R138" s="36"/>
      <c r="S138" s="36"/>
      <c r="T138" s="36"/>
      <c r="U138" s="36"/>
      <c r="V138" s="36"/>
      <c r="W138" s="36"/>
      <c r="X138" s="36"/>
      <c r="Y138" s="36"/>
      <c r="Z138" s="36"/>
    </row>
    <row r="139" spans="2:26" ht="14.25">
      <c r="B139" s="56"/>
      <c r="C139" s="57"/>
      <c r="D139" s="57"/>
      <c r="E139" s="56"/>
      <c r="G139" s="46">
        <v>1</v>
      </c>
      <c r="H139" s="36"/>
      <c r="I139" s="36"/>
      <c r="J139" s="36"/>
      <c r="K139" s="36"/>
      <c r="L139" s="36"/>
      <c r="M139" s="36"/>
      <c r="N139" s="36"/>
      <c r="O139" s="36"/>
      <c r="P139" s="36"/>
      <c r="Q139" s="36"/>
      <c r="R139" s="36"/>
      <c r="S139" s="36"/>
      <c r="T139" s="36"/>
      <c r="U139" s="36"/>
      <c r="V139" s="36"/>
      <c r="W139" s="36"/>
      <c r="X139" s="36"/>
      <c r="Y139" s="36"/>
      <c r="Z139" s="36"/>
    </row>
    <row r="140" spans="2:26" ht="14.25">
      <c r="B140" s="56"/>
      <c r="C140" s="57"/>
      <c r="D140" s="57"/>
      <c r="E140" s="56"/>
      <c r="G140" s="46">
        <v>1</v>
      </c>
      <c r="H140" s="36"/>
      <c r="I140" s="36"/>
      <c r="J140" s="36"/>
      <c r="K140" s="36"/>
      <c r="L140" s="36"/>
      <c r="M140" s="36"/>
      <c r="N140" s="36"/>
      <c r="O140" s="36"/>
      <c r="P140" s="36"/>
      <c r="Q140" s="36"/>
      <c r="R140" s="36"/>
      <c r="S140" s="36"/>
      <c r="T140" s="36"/>
      <c r="U140" s="36"/>
      <c r="V140" s="36"/>
      <c r="W140" s="36"/>
      <c r="X140" s="36"/>
      <c r="Y140" s="36"/>
      <c r="Z140" s="36"/>
    </row>
    <row r="141" spans="2:26" ht="14.25">
      <c r="B141" s="56"/>
      <c r="C141" s="57"/>
      <c r="D141" s="57"/>
      <c r="E141" s="56"/>
      <c r="G141" s="46">
        <v>1</v>
      </c>
      <c r="H141" s="36"/>
      <c r="I141" s="36"/>
      <c r="J141" s="36"/>
      <c r="K141" s="36"/>
      <c r="L141" s="36"/>
      <c r="M141" s="36"/>
      <c r="N141" s="36"/>
      <c r="O141" s="36"/>
      <c r="P141" s="36"/>
      <c r="Q141" s="36"/>
      <c r="R141" s="36"/>
      <c r="S141" s="36"/>
      <c r="T141" s="36"/>
      <c r="U141" s="36"/>
      <c r="V141" s="36"/>
      <c r="W141" s="36"/>
      <c r="X141" s="36"/>
      <c r="Y141" s="36"/>
      <c r="Z141" s="36"/>
    </row>
    <row r="142" spans="2:26" ht="14.25">
      <c r="B142" s="56"/>
      <c r="C142" s="57"/>
      <c r="D142" s="57"/>
      <c r="E142" s="56"/>
      <c r="G142" s="46">
        <v>1</v>
      </c>
      <c r="H142" s="36"/>
      <c r="I142" s="36"/>
      <c r="J142" s="36"/>
      <c r="K142" s="36"/>
      <c r="L142" s="36"/>
      <c r="M142" s="36"/>
      <c r="N142" s="36"/>
      <c r="O142" s="36"/>
      <c r="P142" s="36"/>
      <c r="Q142" s="36"/>
      <c r="R142" s="36"/>
      <c r="S142" s="36"/>
      <c r="T142" s="36"/>
      <c r="U142" s="36"/>
      <c r="V142" s="36"/>
      <c r="W142" s="36"/>
      <c r="X142" s="36"/>
      <c r="Y142" s="36"/>
      <c r="Z142" s="36"/>
    </row>
    <row r="143" spans="2:26" ht="14.25">
      <c r="B143" s="56"/>
      <c r="C143" s="57"/>
      <c r="D143" s="57"/>
      <c r="E143" s="56"/>
      <c r="G143" s="46">
        <v>1</v>
      </c>
      <c r="H143" s="36"/>
      <c r="I143" s="36"/>
      <c r="J143" s="36"/>
      <c r="K143" s="36"/>
      <c r="L143" s="36"/>
      <c r="M143" s="36"/>
      <c r="N143" s="36"/>
      <c r="O143" s="36"/>
      <c r="P143" s="36"/>
      <c r="Q143" s="36"/>
      <c r="R143" s="36"/>
      <c r="S143" s="36"/>
      <c r="T143" s="36"/>
      <c r="U143" s="36"/>
      <c r="V143" s="36"/>
      <c r="W143" s="36"/>
      <c r="X143" s="36"/>
      <c r="Y143" s="36"/>
      <c r="Z143" s="36"/>
    </row>
    <row r="144" spans="2:26" ht="14.25">
      <c r="B144" s="56"/>
      <c r="C144" s="57"/>
      <c r="D144" s="57"/>
      <c r="E144" s="56"/>
      <c r="G144" s="46">
        <v>1</v>
      </c>
      <c r="H144" s="36"/>
      <c r="I144" s="36"/>
      <c r="J144" s="36"/>
      <c r="K144" s="36"/>
      <c r="L144" s="36"/>
      <c r="M144" s="36"/>
      <c r="N144" s="36"/>
      <c r="O144" s="36"/>
      <c r="P144" s="36"/>
      <c r="Q144" s="36"/>
      <c r="R144" s="36"/>
      <c r="S144" s="36"/>
      <c r="T144" s="36"/>
      <c r="U144" s="36"/>
      <c r="V144" s="36"/>
      <c r="W144" s="36"/>
      <c r="X144" s="36"/>
      <c r="Y144" s="36"/>
      <c r="Z144" s="36"/>
    </row>
    <row r="145" spans="2:26" ht="14.25">
      <c r="B145" s="56"/>
      <c r="C145" s="57"/>
      <c r="D145" s="57"/>
      <c r="E145" s="56"/>
      <c r="G145" s="46">
        <v>1</v>
      </c>
      <c r="H145" s="36"/>
      <c r="I145" s="36"/>
      <c r="J145" s="36"/>
      <c r="K145" s="36"/>
      <c r="L145" s="36"/>
      <c r="M145" s="36"/>
      <c r="N145" s="36"/>
      <c r="O145" s="36"/>
      <c r="P145" s="36"/>
      <c r="Q145" s="36"/>
      <c r="R145" s="36"/>
      <c r="S145" s="36"/>
      <c r="T145" s="36"/>
      <c r="U145" s="36"/>
      <c r="V145" s="36"/>
      <c r="W145" s="36"/>
      <c r="X145" s="36"/>
      <c r="Y145" s="36"/>
      <c r="Z145" s="36"/>
    </row>
    <row r="146" spans="2:26" ht="14.25">
      <c r="B146" s="56"/>
      <c r="C146" s="57"/>
      <c r="D146" s="57"/>
      <c r="E146" s="56"/>
      <c r="G146" s="46">
        <v>1</v>
      </c>
      <c r="H146" s="36"/>
      <c r="I146" s="36"/>
      <c r="J146" s="36"/>
      <c r="K146" s="36"/>
      <c r="L146" s="36"/>
      <c r="M146" s="36"/>
      <c r="N146" s="36"/>
      <c r="O146" s="36"/>
      <c r="P146" s="36"/>
      <c r="Q146" s="36"/>
      <c r="R146" s="36"/>
      <c r="S146" s="36"/>
      <c r="T146" s="36"/>
      <c r="U146" s="36"/>
      <c r="V146" s="36"/>
      <c r="W146" s="36"/>
      <c r="X146" s="36"/>
      <c r="Y146" s="36"/>
      <c r="Z146" s="36"/>
    </row>
    <row r="147" spans="2:26" ht="14.25">
      <c r="B147" s="56"/>
      <c r="C147" s="57"/>
      <c r="D147" s="57"/>
      <c r="E147" s="56"/>
      <c r="G147" s="46">
        <v>1</v>
      </c>
      <c r="H147" s="36"/>
      <c r="I147" s="36"/>
      <c r="J147" s="36"/>
      <c r="K147" s="36"/>
      <c r="L147" s="36"/>
      <c r="M147" s="36"/>
      <c r="N147" s="36"/>
      <c r="O147" s="36"/>
      <c r="P147" s="36"/>
      <c r="Q147" s="36"/>
      <c r="R147" s="36"/>
      <c r="S147" s="36"/>
      <c r="T147" s="36"/>
      <c r="U147" s="36"/>
      <c r="V147" s="36"/>
      <c r="W147" s="36"/>
      <c r="X147" s="36"/>
      <c r="Y147" s="36"/>
      <c r="Z147" s="36"/>
    </row>
    <row r="148" spans="2:26" ht="14.25">
      <c r="B148" s="56"/>
      <c r="C148" s="57"/>
      <c r="D148" s="57"/>
      <c r="E148" s="56"/>
      <c r="G148" s="46">
        <v>1</v>
      </c>
      <c r="H148" s="36"/>
      <c r="I148" s="36"/>
      <c r="J148" s="36"/>
      <c r="K148" s="36"/>
      <c r="L148" s="36"/>
      <c r="M148" s="36"/>
      <c r="N148" s="36"/>
      <c r="O148" s="36"/>
      <c r="P148" s="36"/>
      <c r="Q148" s="36"/>
      <c r="R148" s="36"/>
      <c r="S148" s="36"/>
      <c r="T148" s="36"/>
      <c r="U148" s="36"/>
      <c r="V148" s="36"/>
      <c r="W148" s="36"/>
      <c r="X148" s="36"/>
      <c r="Y148" s="36"/>
      <c r="Z148" s="36"/>
    </row>
    <row r="149" spans="2:26" ht="14.25">
      <c r="B149" s="56"/>
      <c r="C149" s="57"/>
      <c r="D149" s="57"/>
      <c r="E149" s="56"/>
      <c r="G149" s="46">
        <v>1</v>
      </c>
      <c r="H149" s="36"/>
      <c r="I149" s="36"/>
      <c r="J149" s="36"/>
      <c r="K149" s="36"/>
      <c r="L149" s="36"/>
      <c r="M149" s="36"/>
      <c r="N149" s="36"/>
      <c r="O149" s="36"/>
      <c r="P149" s="36"/>
      <c r="Q149" s="36"/>
      <c r="R149" s="36"/>
      <c r="S149" s="36"/>
      <c r="T149" s="36"/>
      <c r="U149" s="36"/>
      <c r="V149" s="36"/>
      <c r="W149" s="36"/>
      <c r="X149" s="36"/>
      <c r="Y149" s="36"/>
      <c r="Z149" s="36"/>
    </row>
    <row r="150" spans="2:26" ht="14.25">
      <c r="B150" s="56"/>
      <c r="C150" s="57"/>
      <c r="D150" s="57"/>
      <c r="E150" s="56"/>
      <c r="G150" s="46">
        <v>1</v>
      </c>
      <c r="H150" s="36"/>
      <c r="I150" s="36"/>
      <c r="J150" s="36"/>
      <c r="K150" s="36"/>
      <c r="L150" s="36"/>
      <c r="M150" s="36"/>
      <c r="N150" s="36"/>
      <c r="O150" s="36"/>
      <c r="P150" s="36"/>
      <c r="Q150" s="36"/>
      <c r="R150" s="36"/>
      <c r="S150" s="36"/>
      <c r="T150" s="36"/>
      <c r="U150" s="36"/>
      <c r="V150" s="36"/>
      <c r="W150" s="36"/>
      <c r="X150" s="36"/>
      <c r="Y150" s="36"/>
      <c r="Z150" s="36"/>
    </row>
    <row r="151" spans="2:26" ht="14.25">
      <c r="B151" s="56"/>
      <c r="C151" s="57"/>
      <c r="D151" s="57"/>
      <c r="E151" s="56"/>
      <c r="G151" s="46">
        <v>1</v>
      </c>
      <c r="H151" s="36"/>
      <c r="I151" s="36"/>
      <c r="J151" s="36"/>
      <c r="K151" s="36"/>
      <c r="L151" s="36"/>
      <c r="M151" s="36"/>
      <c r="N151" s="36"/>
      <c r="O151" s="36"/>
      <c r="P151" s="36"/>
      <c r="Q151" s="36"/>
      <c r="R151" s="36"/>
      <c r="S151" s="36"/>
      <c r="T151" s="36"/>
      <c r="U151" s="36"/>
      <c r="V151" s="36"/>
      <c r="W151" s="36"/>
      <c r="X151" s="36"/>
      <c r="Y151" s="36"/>
      <c r="Z151" s="36"/>
    </row>
    <row r="152" spans="2:26" ht="14.25">
      <c r="B152" s="56"/>
      <c r="C152" s="57"/>
      <c r="D152" s="57"/>
      <c r="E152" s="56"/>
      <c r="G152" s="46">
        <v>1</v>
      </c>
      <c r="H152" s="36"/>
      <c r="I152" s="36"/>
      <c r="J152" s="36"/>
      <c r="K152" s="36"/>
      <c r="L152" s="36"/>
      <c r="M152" s="36"/>
      <c r="N152" s="36"/>
      <c r="O152" s="36"/>
      <c r="P152" s="36"/>
      <c r="Q152" s="36"/>
      <c r="R152" s="36"/>
      <c r="S152" s="36"/>
      <c r="T152" s="36"/>
      <c r="U152" s="36"/>
      <c r="V152" s="36"/>
      <c r="W152" s="36"/>
      <c r="X152" s="36"/>
      <c r="Y152" s="36"/>
      <c r="Z152" s="36"/>
    </row>
    <row r="153" spans="2:26" ht="14.25">
      <c r="B153" s="56"/>
      <c r="C153" s="57"/>
      <c r="D153" s="57"/>
      <c r="E153" s="56"/>
      <c r="G153" s="46">
        <v>1</v>
      </c>
      <c r="H153" s="36"/>
      <c r="I153" s="36"/>
      <c r="J153" s="36"/>
      <c r="K153" s="36"/>
      <c r="L153" s="36"/>
      <c r="M153" s="36"/>
      <c r="N153" s="36"/>
      <c r="O153" s="36"/>
      <c r="P153" s="36"/>
      <c r="Q153" s="36"/>
      <c r="R153" s="36"/>
      <c r="S153" s="36"/>
      <c r="T153" s="36"/>
      <c r="U153" s="36"/>
      <c r="V153" s="36"/>
      <c r="W153" s="36"/>
      <c r="X153" s="36"/>
      <c r="Y153" s="36"/>
      <c r="Z153" s="36"/>
    </row>
    <row r="154" spans="2:26" ht="14.25">
      <c r="B154" s="45">
        <v>1</v>
      </c>
      <c r="C154" s="45">
        <v>1</v>
      </c>
      <c r="D154" s="45">
        <v>1</v>
      </c>
      <c r="E154" s="45">
        <v>1</v>
      </c>
    </row>
    <row r="155" spans="2:26" ht="14.25">
      <c r="B155" s="8"/>
      <c r="C155" s="8"/>
      <c r="D155" s="9"/>
      <c r="E155" s="9"/>
    </row>
    <row r="156" spans="2:26" ht="14.25">
      <c r="B156" s="8"/>
      <c r="C156" s="8"/>
      <c r="D156" s="9"/>
      <c r="E156" s="9"/>
    </row>
    <row r="157" spans="2:26" ht="14.25">
      <c r="B157" s="8"/>
      <c r="C157" s="8"/>
      <c r="D157" s="9"/>
      <c r="E157" s="9"/>
    </row>
    <row r="158" spans="2:26" ht="14.25">
      <c r="B158" s="8"/>
      <c r="C158" s="8"/>
      <c r="D158" s="9"/>
      <c r="E158" s="9"/>
    </row>
    <row r="159" spans="2:26" ht="14.25">
      <c r="B159" s="8"/>
      <c r="C159" s="8"/>
      <c r="D159" s="9"/>
      <c r="E159" s="9"/>
    </row>
    <row r="160" spans="2:26" ht="14.25">
      <c r="B160" s="8"/>
      <c r="C160" s="8"/>
      <c r="D160" s="9"/>
      <c r="E160" s="9"/>
    </row>
    <row r="161" spans="2:5" ht="14.25">
      <c r="B161" s="8"/>
      <c r="C161" s="8"/>
      <c r="D161" s="9"/>
      <c r="E161" s="9"/>
    </row>
    <row r="162" spans="2:5" ht="14.25">
      <c r="B162" s="8"/>
      <c r="C162" s="8"/>
      <c r="D162" s="9"/>
      <c r="E162" s="9"/>
    </row>
    <row r="163" spans="2:5" ht="14.25">
      <c r="B163" s="8"/>
      <c r="C163" s="8"/>
      <c r="D163" s="9"/>
      <c r="E163" s="9"/>
    </row>
    <row r="164" spans="2:5" ht="14.25">
      <c r="B164" s="8"/>
      <c r="C164" s="8"/>
      <c r="D164" s="9"/>
      <c r="E164" s="9"/>
    </row>
    <row r="165" spans="2:5" ht="14.25">
      <c r="B165" s="8"/>
      <c r="C165" s="8"/>
      <c r="D165" s="9"/>
      <c r="E165" s="9"/>
    </row>
    <row r="166" spans="2:5" ht="14.25">
      <c r="B166" s="8"/>
      <c r="C166" s="8"/>
      <c r="D166" s="9"/>
      <c r="E166" s="9"/>
    </row>
    <row r="167" spans="2:5" ht="14.25">
      <c r="B167" s="8"/>
      <c r="C167" s="8"/>
      <c r="D167" s="9"/>
      <c r="E167" s="9"/>
    </row>
    <row r="168" spans="2:5" ht="14.25">
      <c r="B168" s="8"/>
      <c r="C168" s="8"/>
      <c r="D168" s="9"/>
      <c r="E168" s="9"/>
    </row>
    <row r="169" spans="2:5" ht="14.25">
      <c r="B169" s="8"/>
      <c r="C169" s="8"/>
      <c r="D169" s="9"/>
      <c r="E169" s="9"/>
    </row>
    <row r="170" spans="2:5" ht="14.25">
      <c r="B170" s="8"/>
      <c r="C170" s="8"/>
      <c r="D170" s="9"/>
      <c r="E170" s="9"/>
    </row>
    <row r="171" spans="2:5" ht="14.25">
      <c r="B171" s="8"/>
      <c r="C171" s="8"/>
      <c r="D171" s="9"/>
      <c r="E171" s="9"/>
    </row>
    <row r="172" spans="2:5" ht="14.25">
      <c r="B172" s="8"/>
      <c r="C172" s="8"/>
      <c r="D172" s="9"/>
      <c r="E172" s="9"/>
    </row>
    <row r="173" spans="2:5" ht="14.25">
      <c r="B173" s="8"/>
      <c r="C173" s="8"/>
      <c r="D173" s="9"/>
      <c r="E173" s="9"/>
    </row>
    <row r="174" spans="2:5" ht="14.25">
      <c r="B174" s="8"/>
      <c r="C174" s="8"/>
      <c r="D174" s="9"/>
      <c r="E174" s="9"/>
    </row>
    <row r="175" spans="2:5" ht="14.25">
      <c r="B175" s="8"/>
      <c r="C175" s="8"/>
      <c r="D175" s="9"/>
      <c r="E175" s="9"/>
    </row>
    <row r="176" spans="2:5" ht="14.25">
      <c r="B176" s="8"/>
      <c r="C176" s="8"/>
      <c r="D176" s="9"/>
      <c r="E176" s="9"/>
    </row>
    <row r="177" spans="2:5" ht="14.25">
      <c r="B177" s="8"/>
      <c r="C177" s="8"/>
      <c r="D177" s="9"/>
      <c r="E177" s="9"/>
    </row>
    <row r="178" spans="2:5" ht="14.25">
      <c r="B178" s="8"/>
      <c r="C178" s="8"/>
      <c r="D178" s="9"/>
      <c r="E178" s="9"/>
    </row>
    <row r="179" spans="2:5" ht="14.25">
      <c r="B179" s="8"/>
      <c r="C179" s="8"/>
      <c r="D179" s="9"/>
      <c r="E179" s="9"/>
    </row>
    <row r="180" spans="2:5" ht="14.25">
      <c r="B180" s="8"/>
      <c r="C180" s="8"/>
      <c r="D180" s="9"/>
      <c r="E180" s="9"/>
    </row>
    <row r="181" spans="2:5" ht="14.25">
      <c r="B181" s="8"/>
      <c r="C181" s="8"/>
      <c r="D181" s="9"/>
      <c r="E181" s="9"/>
    </row>
    <row r="182" spans="2:5" ht="14.25">
      <c r="B182" s="8"/>
      <c r="C182" s="8"/>
      <c r="D182" s="9"/>
      <c r="E182" s="9"/>
    </row>
    <row r="183" spans="2:5" ht="14.25">
      <c r="B183" s="8"/>
      <c r="C183" s="8"/>
      <c r="D183" s="9"/>
      <c r="E183" s="9"/>
    </row>
    <row r="184" spans="2:5" ht="14.25">
      <c r="B184" s="8"/>
      <c r="C184" s="8"/>
      <c r="D184" s="9"/>
      <c r="E184" s="9"/>
    </row>
    <row r="185" spans="2:5" ht="14.25">
      <c r="B185" s="8"/>
      <c r="C185" s="8"/>
      <c r="D185" s="9"/>
      <c r="E185" s="9"/>
    </row>
    <row r="186" spans="2:5" ht="14.25">
      <c r="B186" s="8"/>
      <c r="C186" s="8"/>
      <c r="D186" s="9"/>
      <c r="E186" s="9"/>
    </row>
    <row r="187" spans="2:5" ht="14.25">
      <c r="B187" s="8"/>
      <c r="C187" s="8"/>
      <c r="D187" s="9"/>
      <c r="E187" s="9"/>
    </row>
    <row r="188" spans="2:5" ht="14.25">
      <c r="B188" s="8"/>
      <c r="C188" s="8"/>
      <c r="D188" s="9"/>
      <c r="E188" s="9"/>
    </row>
    <row r="189" spans="2:5" ht="14.25">
      <c r="B189" s="8"/>
      <c r="C189" s="8"/>
      <c r="D189" s="9"/>
      <c r="E189" s="9"/>
    </row>
    <row r="190" spans="2:5" ht="14.25">
      <c r="B190" s="8"/>
      <c r="C190" s="8"/>
      <c r="D190" s="9"/>
      <c r="E190" s="9"/>
    </row>
    <row r="191" spans="2:5" ht="14.25">
      <c r="B191" s="8"/>
      <c r="C191" s="8"/>
      <c r="D191" s="9"/>
      <c r="E191" s="9"/>
    </row>
    <row r="192" spans="2:5" ht="14.25">
      <c r="B192" s="8"/>
      <c r="C192" s="8"/>
      <c r="D192" s="9"/>
      <c r="E192" s="9"/>
    </row>
    <row r="193" spans="2:5" ht="14.25">
      <c r="B193" s="8"/>
      <c r="C193" s="8"/>
      <c r="D193" s="9"/>
      <c r="E193" s="9"/>
    </row>
    <row r="194" spans="2:5" ht="14.25">
      <c r="B194" s="8"/>
      <c r="C194" s="8"/>
      <c r="D194" s="9"/>
      <c r="E194" s="9"/>
    </row>
    <row r="195" spans="2:5" ht="14.25">
      <c r="B195" s="8"/>
      <c r="C195" s="8"/>
      <c r="D195" s="9"/>
      <c r="E195" s="9"/>
    </row>
    <row r="196" spans="2:5" ht="14.25">
      <c r="B196" s="8"/>
      <c r="C196" s="8"/>
      <c r="D196" s="9"/>
      <c r="E196" s="9"/>
    </row>
    <row r="197" spans="2:5" ht="14.25">
      <c r="B197" s="8"/>
      <c r="C197" s="8"/>
      <c r="D197" s="9"/>
      <c r="E197" s="9"/>
    </row>
    <row r="198" spans="2:5" ht="14.25">
      <c r="B198" s="8"/>
      <c r="C198" s="8"/>
      <c r="D198" s="9"/>
      <c r="E198" s="9"/>
    </row>
    <row r="199" spans="2:5" ht="14.25">
      <c r="B199" s="8"/>
      <c r="C199" s="8"/>
      <c r="D199" s="9"/>
      <c r="E199" s="9"/>
    </row>
    <row r="200" spans="2:5" ht="14.25">
      <c r="B200" s="8"/>
      <c r="C200" s="8"/>
      <c r="D200" s="9"/>
      <c r="E200" s="9"/>
    </row>
    <row r="201" spans="2:5" ht="14.25">
      <c r="B201" s="8"/>
      <c r="C201" s="8"/>
      <c r="D201" s="9"/>
      <c r="E201" s="9"/>
    </row>
    <row r="202" spans="2:5" ht="14.25">
      <c r="B202" s="8"/>
      <c r="C202" s="8"/>
      <c r="D202" s="9"/>
      <c r="E202" s="9"/>
    </row>
    <row r="203" spans="2:5" ht="14.25">
      <c r="B203" s="8"/>
      <c r="C203" s="8"/>
      <c r="D203" s="9"/>
      <c r="E203" s="9"/>
    </row>
    <row r="204" spans="2:5" ht="14.25">
      <c r="B204" s="8"/>
      <c r="C204" s="8"/>
      <c r="D204" s="9"/>
      <c r="E204" s="9"/>
    </row>
    <row r="205" spans="2:5" ht="14.25">
      <c r="B205" s="8"/>
      <c r="C205" s="8"/>
      <c r="D205" s="9"/>
      <c r="E205" s="9"/>
    </row>
    <row r="206" spans="2:5" ht="14.25">
      <c r="B206" s="8"/>
      <c r="C206" s="8"/>
      <c r="D206" s="9"/>
      <c r="E206" s="9"/>
    </row>
    <row r="207" spans="2:5" ht="14.25">
      <c r="B207" s="8"/>
      <c r="C207" s="8"/>
      <c r="D207" s="9"/>
      <c r="E207" s="9"/>
    </row>
    <row r="208" spans="2:5" ht="14.25">
      <c r="B208" s="8"/>
      <c r="C208" s="8"/>
      <c r="D208" s="9"/>
      <c r="E208" s="9"/>
    </row>
    <row r="209" spans="2:5" ht="14.25">
      <c r="B209" s="8"/>
      <c r="C209" s="8"/>
      <c r="D209" s="9"/>
      <c r="E209" s="9"/>
    </row>
    <row r="210" spans="2:5" ht="14.25">
      <c r="B210" s="8"/>
      <c r="C210" s="8"/>
      <c r="D210" s="9"/>
      <c r="E210" s="9"/>
    </row>
    <row r="211" spans="2:5" ht="14.25">
      <c r="B211" s="8"/>
      <c r="C211" s="8"/>
      <c r="D211" s="9"/>
      <c r="E211" s="9"/>
    </row>
    <row r="212" spans="2:5" ht="14.25">
      <c r="B212" s="8"/>
      <c r="C212" s="8"/>
      <c r="D212" s="9"/>
      <c r="E212" s="9"/>
    </row>
    <row r="213" spans="2:5" ht="14.25">
      <c r="B213" s="8"/>
      <c r="C213" s="8"/>
      <c r="D213" s="9"/>
      <c r="E213" s="9"/>
    </row>
    <row r="214" spans="2:5" ht="14.25">
      <c r="B214" s="8"/>
      <c r="C214" s="8"/>
      <c r="D214" s="9"/>
      <c r="E214" s="9"/>
    </row>
    <row r="215" spans="2:5" ht="14.25">
      <c r="B215" s="8"/>
      <c r="C215" s="8"/>
      <c r="D215" s="9"/>
      <c r="E215" s="9"/>
    </row>
    <row r="216" spans="2:5" ht="14.25">
      <c r="B216" s="8"/>
      <c r="C216" s="8"/>
      <c r="D216" s="9"/>
      <c r="E216" s="9"/>
    </row>
    <row r="217" spans="2:5" ht="14.25">
      <c r="B217" s="8"/>
      <c r="C217" s="8"/>
      <c r="D217" s="9"/>
      <c r="E217" s="9"/>
    </row>
    <row r="218" spans="2:5" ht="14.25">
      <c r="B218" s="8"/>
      <c r="C218" s="8"/>
      <c r="D218" s="9"/>
      <c r="E218" s="9"/>
    </row>
    <row r="219" spans="2:5" ht="14.25">
      <c r="B219" s="8"/>
      <c r="C219" s="8"/>
      <c r="D219" s="9"/>
      <c r="E219" s="9"/>
    </row>
    <row r="220" spans="2:5" ht="14.25">
      <c r="B220" s="8"/>
      <c r="C220" s="8"/>
      <c r="D220" s="9"/>
      <c r="E220" s="9"/>
    </row>
    <row r="221" spans="2:5" ht="14.25">
      <c r="B221" s="8"/>
      <c r="C221" s="8"/>
      <c r="D221" s="9"/>
      <c r="E221" s="9"/>
    </row>
    <row r="222" spans="2:5" ht="14.25">
      <c r="B222" s="8"/>
      <c r="C222" s="8"/>
      <c r="D222" s="9"/>
      <c r="E222" s="9"/>
    </row>
    <row r="223" spans="2:5" ht="14.25">
      <c r="B223" s="8"/>
      <c r="C223" s="8"/>
      <c r="D223" s="9"/>
      <c r="E223" s="9"/>
    </row>
    <row r="224" spans="2:5" ht="14.25">
      <c r="B224" s="8"/>
      <c r="C224" s="8"/>
      <c r="D224" s="9"/>
      <c r="E224" s="9"/>
    </row>
    <row r="225" spans="2:5" ht="14.25">
      <c r="B225" s="8"/>
      <c r="C225" s="8"/>
      <c r="D225" s="9"/>
      <c r="E225" s="9"/>
    </row>
    <row r="226" spans="2:5" ht="14.25">
      <c r="B226" s="8"/>
      <c r="C226" s="8"/>
      <c r="D226" s="9"/>
      <c r="E226" s="9"/>
    </row>
    <row r="227" spans="2:5" ht="14.25">
      <c r="B227" s="8"/>
      <c r="C227" s="8"/>
      <c r="D227" s="9"/>
      <c r="E227" s="9"/>
    </row>
    <row r="228" spans="2:5" ht="14.25">
      <c r="B228" s="8"/>
      <c r="C228" s="8"/>
      <c r="D228" s="9"/>
      <c r="E228" s="9"/>
    </row>
    <row r="229" spans="2:5" ht="14.25">
      <c r="B229" s="8"/>
      <c r="C229" s="8"/>
      <c r="D229" s="9"/>
      <c r="E229" s="9"/>
    </row>
    <row r="230" spans="2:5" ht="14.25">
      <c r="B230" s="8"/>
      <c r="C230" s="8"/>
      <c r="D230" s="9"/>
      <c r="E230" s="9"/>
    </row>
    <row r="231" spans="2:5" ht="14.25">
      <c r="B231" s="8"/>
      <c r="C231" s="8"/>
      <c r="D231" s="9"/>
      <c r="E231" s="9"/>
    </row>
    <row r="232" spans="2:5" ht="14.25">
      <c r="B232" s="8"/>
      <c r="C232" s="8"/>
      <c r="D232" s="9"/>
      <c r="E232" s="9"/>
    </row>
    <row r="233" spans="2:5" ht="14.25">
      <c r="B233" s="8"/>
      <c r="C233" s="8"/>
      <c r="D233" s="9"/>
      <c r="E233" s="9"/>
    </row>
    <row r="234" spans="2:5" ht="14.25">
      <c r="B234" s="8"/>
      <c r="C234" s="8"/>
      <c r="D234" s="9"/>
      <c r="E234" s="9"/>
    </row>
    <row r="235" spans="2:5" ht="14.25">
      <c r="B235" s="8"/>
      <c r="C235" s="8"/>
      <c r="D235" s="9"/>
      <c r="E235" s="9"/>
    </row>
    <row r="236" spans="2:5" ht="14.25">
      <c r="B236" s="8"/>
      <c r="C236" s="8"/>
      <c r="D236" s="9"/>
      <c r="E236" s="9"/>
    </row>
    <row r="237" spans="2:5" ht="14.25">
      <c r="B237" s="8"/>
      <c r="C237" s="8"/>
      <c r="D237" s="9"/>
      <c r="E237" s="9"/>
    </row>
    <row r="238" spans="2:5" ht="14.25">
      <c r="B238" s="8"/>
      <c r="C238" s="8"/>
      <c r="D238" s="9"/>
      <c r="E238" s="9"/>
    </row>
    <row r="239" spans="2:5" ht="14.25">
      <c r="B239" s="8"/>
      <c r="C239" s="8"/>
      <c r="D239" s="9"/>
      <c r="E239" s="9"/>
    </row>
    <row r="240" spans="2:5" ht="14.25">
      <c r="B240" s="8"/>
      <c r="C240" s="8"/>
      <c r="D240" s="9"/>
      <c r="E240" s="9"/>
    </row>
    <row r="241" spans="2:5" ht="14.25">
      <c r="B241" s="8"/>
      <c r="C241" s="8"/>
      <c r="D241" s="9"/>
      <c r="E241" s="9"/>
    </row>
    <row r="242" spans="2:5" ht="14.25">
      <c r="B242" s="8"/>
      <c r="C242" s="8"/>
      <c r="D242" s="9"/>
      <c r="E242" s="9"/>
    </row>
    <row r="243" spans="2:5" ht="14.25">
      <c r="B243" s="8"/>
      <c r="C243" s="8"/>
      <c r="D243" s="9"/>
      <c r="E243" s="9"/>
    </row>
    <row r="244" spans="2:5" ht="14.25">
      <c r="B244" s="8"/>
      <c r="C244" s="8"/>
      <c r="D244" s="9"/>
      <c r="E244" s="9"/>
    </row>
    <row r="245" spans="2:5" ht="14.25">
      <c r="B245" s="8"/>
      <c r="C245" s="8"/>
      <c r="D245" s="9"/>
      <c r="E245" s="9"/>
    </row>
    <row r="246" spans="2:5" ht="14.25">
      <c r="B246" s="8"/>
      <c r="C246" s="8"/>
      <c r="D246" s="9"/>
      <c r="E246" s="9"/>
    </row>
    <row r="247" spans="2:5" ht="14.25">
      <c r="B247" s="8"/>
      <c r="C247" s="8"/>
      <c r="D247" s="9"/>
      <c r="E247" s="9"/>
    </row>
    <row r="248" spans="2:5" ht="14.25">
      <c r="B248" s="8"/>
      <c r="C248" s="8"/>
      <c r="D248" s="9"/>
      <c r="E248" s="9"/>
    </row>
    <row r="249" spans="2:5" ht="14.25">
      <c r="B249" s="8"/>
      <c r="C249" s="8"/>
      <c r="D249" s="9"/>
      <c r="E249" s="9"/>
    </row>
    <row r="250" spans="2:5" ht="14.25">
      <c r="B250" s="8"/>
      <c r="C250" s="8"/>
      <c r="D250" s="9"/>
      <c r="E250" s="9"/>
    </row>
    <row r="251" spans="2:5" ht="14.25">
      <c r="B251" s="8"/>
      <c r="C251" s="8"/>
      <c r="D251" s="9"/>
      <c r="E251" s="9"/>
    </row>
    <row r="252" spans="2:5" ht="14.25">
      <c r="B252" s="8"/>
      <c r="C252" s="8"/>
      <c r="D252" s="9"/>
      <c r="E252" s="9"/>
    </row>
    <row r="253" spans="2:5" ht="14.25">
      <c r="B253" s="8"/>
      <c r="C253" s="8"/>
      <c r="D253" s="9"/>
      <c r="E253" s="9"/>
    </row>
    <row r="254" spans="2:5" ht="14.25">
      <c r="B254" s="8"/>
      <c r="C254" s="8"/>
      <c r="D254" s="9"/>
      <c r="E254" s="9"/>
    </row>
    <row r="255" spans="2:5" ht="14.25">
      <c r="B255" s="8"/>
      <c r="C255" s="8"/>
      <c r="D255" s="9"/>
      <c r="E255" s="9"/>
    </row>
    <row r="256" spans="2:5" ht="14.25">
      <c r="B256" s="8"/>
      <c r="C256" s="8"/>
      <c r="D256" s="9"/>
      <c r="E256" s="9"/>
    </row>
    <row r="257" spans="2:5" ht="14.25">
      <c r="B257" s="8"/>
      <c r="C257" s="8"/>
      <c r="D257" s="9"/>
      <c r="E257" s="9"/>
    </row>
    <row r="258" spans="2:5" ht="14.25">
      <c r="B258" s="8"/>
      <c r="C258" s="8"/>
      <c r="D258" s="9"/>
      <c r="E258" s="9"/>
    </row>
    <row r="259" spans="2:5" ht="14.25">
      <c r="B259" s="8"/>
      <c r="C259" s="8"/>
      <c r="D259" s="9"/>
      <c r="E259" s="9"/>
    </row>
    <row r="260" spans="2:5" ht="14.25">
      <c r="B260" s="8"/>
      <c r="C260" s="8"/>
      <c r="D260" s="9"/>
      <c r="E260" s="9"/>
    </row>
    <row r="261" spans="2:5" ht="14.25">
      <c r="B261" s="8"/>
      <c r="C261" s="8"/>
      <c r="D261" s="9"/>
      <c r="E261" s="9"/>
    </row>
    <row r="262" spans="2:5" ht="14.25">
      <c r="B262" s="8"/>
      <c r="C262" s="8"/>
      <c r="D262" s="9"/>
      <c r="E262" s="9"/>
    </row>
    <row r="263" spans="2:5" ht="14.25">
      <c r="B263" s="8"/>
      <c r="C263" s="8"/>
      <c r="D263" s="9"/>
      <c r="E263" s="9"/>
    </row>
    <row r="264" spans="2:5" ht="14.25">
      <c r="B264" s="8"/>
      <c r="C264" s="8"/>
      <c r="D264" s="9"/>
      <c r="E264" s="9"/>
    </row>
    <row r="265" spans="2:5" ht="14.25">
      <c r="B265" s="8"/>
      <c r="C265" s="8"/>
      <c r="D265" s="9"/>
      <c r="E265" s="9"/>
    </row>
    <row r="266" spans="2:5" ht="14.25">
      <c r="B266" s="8"/>
      <c r="C266" s="8"/>
      <c r="D266" s="9"/>
      <c r="E266" s="9"/>
    </row>
    <row r="267" spans="2:5" ht="14.25">
      <c r="B267" s="8"/>
      <c r="C267" s="8"/>
      <c r="D267" s="9"/>
      <c r="E267" s="9"/>
    </row>
    <row r="268" spans="2:5" ht="14.25">
      <c r="B268" s="8"/>
      <c r="C268" s="8"/>
      <c r="D268" s="9"/>
      <c r="E268" s="9"/>
    </row>
    <row r="269" spans="2:5" ht="14.25">
      <c r="B269" s="8"/>
      <c r="C269" s="8"/>
      <c r="D269" s="9"/>
      <c r="E269" s="9"/>
    </row>
    <row r="270" spans="2:5" ht="14.25">
      <c r="B270" s="8"/>
      <c r="C270" s="8"/>
      <c r="D270" s="9"/>
      <c r="E270" s="9"/>
    </row>
    <row r="271" spans="2:5" ht="14.25">
      <c r="B271" s="8"/>
      <c r="C271" s="8"/>
      <c r="D271" s="9"/>
      <c r="E271" s="9"/>
    </row>
    <row r="272" spans="2:5" ht="14.25">
      <c r="B272" s="8"/>
      <c r="C272" s="8"/>
      <c r="D272" s="9"/>
      <c r="E272" s="9"/>
    </row>
    <row r="273" spans="2:5" ht="14.25">
      <c r="B273" s="8"/>
      <c r="C273" s="8"/>
      <c r="D273" s="9"/>
      <c r="E273" s="9"/>
    </row>
    <row r="274" spans="2:5" ht="14.25">
      <c r="B274" s="8"/>
      <c r="C274" s="8"/>
      <c r="D274" s="9"/>
      <c r="E274" s="9"/>
    </row>
    <row r="275" spans="2:5" ht="14.25">
      <c r="B275" s="8"/>
      <c r="C275" s="8"/>
      <c r="D275" s="9"/>
      <c r="E275" s="9"/>
    </row>
    <row r="276" spans="2:5" ht="14.25">
      <c r="B276" s="8"/>
      <c r="C276" s="8"/>
      <c r="D276" s="9"/>
      <c r="E276" s="9"/>
    </row>
    <row r="277" spans="2:5" ht="14.25">
      <c r="B277" s="8"/>
      <c r="C277" s="8"/>
      <c r="D277" s="9"/>
      <c r="E277" s="9"/>
    </row>
    <row r="278" spans="2:5" ht="14.25">
      <c r="B278" s="8"/>
      <c r="C278" s="8"/>
      <c r="D278" s="9"/>
      <c r="E278" s="9"/>
    </row>
    <row r="279" spans="2:5" ht="14.25">
      <c r="B279" s="8"/>
      <c r="C279" s="8"/>
      <c r="D279" s="9"/>
      <c r="E279" s="9"/>
    </row>
    <row r="280" spans="2:5" ht="14.25">
      <c r="B280" s="8"/>
      <c r="C280" s="8"/>
      <c r="D280" s="9"/>
      <c r="E280" s="9"/>
    </row>
    <row r="281" spans="2:5" ht="14.25">
      <c r="B281" s="8"/>
      <c r="C281" s="8"/>
      <c r="D281" s="9"/>
      <c r="E281" s="9"/>
    </row>
    <row r="282" spans="2:5" ht="14.25">
      <c r="B282" s="8"/>
      <c r="C282" s="8"/>
      <c r="D282" s="9"/>
      <c r="E282" s="9"/>
    </row>
    <row r="283" spans="2:5" ht="14.25">
      <c r="B283" s="8"/>
      <c r="C283" s="8"/>
      <c r="D283" s="9"/>
      <c r="E283" s="9"/>
    </row>
    <row r="284" spans="2:5" ht="14.25">
      <c r="B284" s="8"/>
      <c r="C284" s="8"/>
      <c r="D284" s="9"/>
      <c r="E284" s="9"/>
    </row>
    <row r="285" spans="2:5" ht="14.25">
      <c r="B285" s="8"/>
      <c r="C285" s="8"/>
      <c r="D285" s="9"/>
      <c r="E285" s="9"/>
    </row>
    <row r="286" spans="2:5" ht="14.25">
      <c r="B286" s="8"/>
      <c r="C286" s="8"/>
      <c r="D286" s="9"/>
      <c r="E286" s="9"/>
    </row>
    <row r="287" spans="2:5" ht="14.25">
      <c r="B287" s="8"/>
      <c r="C287" s="8"/>
      <c r="D287" s="9"/>
      <c r="E287" s="9"/>
    </row>
    <row r="288" spans="2:5" ht="14.25">
      <c r="B288" s="8"/>
      <c r="C288" s="8"/>
      <c r="D288" s="9"/>
      <c r="E288" s="9"/>
    </row>
    <row r="289" spans="2:5" ht="14.25">
      <c r="B289" s="8"/>
      <c r="C289" s="8"/>
      <c r="D289" s="9"/>
      <c r="E289" s="9"/>
    </row>
    <row r="290" spans="2:5" ht="14.25">
      <c r="B290" s="8"/>
      <c r="C290" s="8"/>
      <c r="D290" s="9"/>
      <c r="E290" s="9"/>
    </row>
    <row r="291" spans="2:5" ht="14.25">
      <c r="B291" s="8"/>
      <c r="C291" s="8"/>
      <c r="D291" s="9"/>
      <c r="E291" s="9"/>
    </row>
    <row r="292" spans="2:5" ht="14.25">
      <c r="B292" s="8"/>
      <c r="C292" s="8"/>
      <c r="D292" s="9"/>
      <c r="E292" s="9"/>
    </row>
    <row r="293" spans="2:5" ht="14.25">
      <c r="B293" s="8"/>
      <c r="C293" s="8"/>
      <c r="D293" s="9"/>
      <c r="E293" s="9"/>
    </row>
    <row r="294" spans="2:5" ht="14.25">
      <c r="B294" s="8"/>
      <c r="C294" s="8"/>
      <c r="D294" s="9"/>
      <c r="E294" s="9"/>
    </row>
    <row r="295" spans="2:5" ht="14.25">
      <c r="B295" s="8"/>
      <c r="C295" s="8"/>
      <c r="D295" s="9"/>
      <c r="E295" s="9"/>
    </row>
    <row r="296" spans="2:5" ht="14.25">
      <c r="B296" s="8"/>
      <c r="C296" s="8"/>
      <c r="D296" s="9"/>
      <c r="E296" s="9"/>
    </row>
    <row r="297" spans="2:5" ht="14.25">
      <c r="B297" s="8"/>
      <c r="C297" s="8"/>
      <c r="D297" s="9"/>
      <c r="E297" s="9"/>
    </row>
    <row r="298" spans="2:5" ht="14.25">
      <c r="B298" s="8"/>
      <c r="C298" s="8"/>
      <c r="D298" s="9"/>
      <c r="E298" s="9"/>
    </row>
    <row r="299" spans="2:5" ht="14.25">
      <c r="B299" s="8"/>
      <c r="C299" s="8"/>
      <c r="D299" s="9"/>
      <c r="E299" s="9"/>
    </row>
    <row r="300" spans="2:5" ht="14.25">
      <c r="B300" s="8"/>
      <c r="C300" s="8"/>
      <c r="D300" s="9"/>
      <c r="E300" s="9"/>
    </row>
    <row r="301" spans="2:5" ht="14.25">
      <c r="B301" s="8"/>
      <c r="C301" s="8"/>
      <c r="D301" s="9"/>
      <c r="E301" s="9"/>
    </row>
    <row r="302" spans="2:5" ht="14.25">
      <c r="B302" s="8"/>
      <c r="C302" s="8"/>
      <c r="D302" s="9"/>
      <c r="E302" s="9"/>
    </row>
    <row r="303" spans="2:5" ht="14.25">
      <c r="B303" s="8"/>
      <c r="C303" s="8"/>
      <c r="D303" s="9"/>
      <c r="E303" s="9"/>
    </row>
    <row r="304" spans="2:5" ht="14.25">
      <c r="B304" s="8"/>
      <c r="C304" s="8"/>
      <c r="D304" s="9"/>
      <c r="E304" s="9"/>
    </row>
  </sheetData>
  <mergeCells count="7">
    <mergeCell ref="D2:E11"/>
    <mergeCell ref="B12:E12"/>
    <mergeCell ref="B13:E13"/>
    <mergeCell ref="B115:B153"/>
    <mergeCell ref="C115:C153"/>
    <mergeCell ref="D115:D153"/>
    <mergeCell ref="E115:E153"/>
  </mergeCells>
  <dataValidations count="21">
    <dataValidation type="textLength" allowBlank="1" showInputMessage="1" showErrorMessage="1" error="Cellule grise non modifiable, cliquez sur Annuler." sqref="B3">
      <formula1>28</formula1>
      <formula2>32</formula2>
    </dataValidation>
    <dataValidation type="textLength" allowBlank="1" showInputMessage="1" showErrorMessage="1" error="Cellule grise non modifiable, cliquez sur Annuler." sqref="B4">
      <formula1>15</formula1>
      <formula2>17</formula2>
    </dataValidation>
    <dataValidation type="textLength" allowBlank="1" showInputMessage="1" showErrorMessage="1" error="Cellule grise non modifiable, cliquez sur Annuler." sqref="B5">
      <formula1>14</formula1>
      <formula2>16</formula2>
    </dataValidation>
    <dataValidation type="textLength" operator="equal" allowBlank="1" showInputMessage="1" showErrorMessage="1" error="Cellule grise non modifiable, cliquez sur Annuler." sqref="B6 E14">
      <formula1>20</formula1>
    </dataValidation>
    <dataValidation type="textLength" operator="equal" allowBlank="1" showInputMessage="1" showErrorMessage="1" error="Cellule grise non modifiable, cliquez sur Annuler." sqref="B7">
      <formula1>27</formula1>
    </dataValidation>
    <dataValidation type="textLength" operator="equal" allowBlank="1" showInputMessage="1" showErrorMessage="1" error="Cellule grise non modifiable, cliquez sur Annuler." sqref="B8">
      <formula1>46</formula1>
    </dataValidation>
    <dataValidation type="textLength" operator="equal" allowBlank="1" showInputMessage="1" showErrorMessage="1" error="Cellule grise non modifiable, cliquez sur Annuler." sqref="B9">
      <formula1>28</formula1>
    </dataValidation>
    <dataValidation type="textLength" operator="equal" allowBlank="1" showInputMessage="1" showErrorMessage="1" error="Cellule grise non modifiable, cliquez sur Annuler." sqref="B10">
      <formula1>0</formula1>
    </dataValidation>
    <dataValidation type="textLength" operator="equal" allowBlank="1" showInputMessage="1" showErrorMessage="1" error="Cellule grise non modifiable, cliquez sur Annuler." sqref="B11">
      <formula1>13</formula1>
    </dataValidation>
    <dataValidation type="textLength" operator="equal" allowBlank="1" showInputMessage="1" showErrorMessage="1" error="Cellule non modifiable, cliquez sur Annuler" sqref="B13:E13">
      <formula1>217</formula1>
    </dataValidation>
    <dataValidation type="custom" allowBlank="1" showInputMessage="1" showErrorMessage="1" error="Cellule non modifiable, cliquez sur Annuler." sqref="B12:E12">
      <formula1>F3</formula1>
    </dataValidation>
    <dataValidation type="textLength" operator="equal" allowBlank="1" showErrorMessage="1" error="Cellule grise non modifiable - Cliquez sur Annuler." sqref="B14">
      <formula1>19</formula1>
    </dataValidation>
    <dataValidation type="textLength" operator="equal" allowBlank="1" showInputMessage="1" showErrorMessage="1" error="Cellule grise non modifiable, cliquez sur Annuler." sqref="C14">
      <formula1>16</formula1>
    </dataValidation>
    <dataValidation type="textLength" operator="equal" allowBlank="1" showInputMessage="1" showErrorMessage="1" error="Cellule grise non modifiable, cliquez sur Annuler." sqref="D14">
      <formula1>25</formula1>
    </dataValidation>
    <dataValidation type="textLength" operator="equal" allowBlank="1" showInputMessage="1" showErrorMessage="1" error="Zone non modifiable" sqref="H3:Z153">
      <formula1>0</formula1>
    </dataValidation>
    <dataValidation type="textLength" operator="equal" allowBlank="1" showInputMessage="1" showErrorMessage="1" error="Cette plage n'est pas modifiable. Cliquez sur Annuler." prompt="Pas plus de 100 lignes par tableau. Au délà de 100 lignes, il faut créer un tableau distinct." sqref="B115:E153">
      <formula1>0</formula1>
    </dataValidation>
    <dataValidation type="textLength" operator="equal" allowBlank="1" showInputMessage="1" showErrorMessage="1" error="Cellule non modifiable - cliquez sur Annuler" sqref="B1:E1">
      <formula1>0</formula1>
    </dataValidation>
    <dataValidation type="textLength" operator="equal" allowBlank="1" showInputMessage="1" showErrorMessage="1" sqref="A3:A114">
      <formula1>0</formula1>
    </dataValidation>
    <dataValidation type="textLength" allowBlank="1" showInputMessage="1" showErrorMessage="1" error="Cellule grise non modifiable, cliquez sur Annuler." sqref="B2">
      <formula1>10</formula1>
      <formula2>15</formula2>
    </dataValidation>
    <dataValidation type="list" allowBlank="1" showInputMessage="1" showErrorMessage="1" promptTitle="Saisie diocèse/mouvement" prompt="Clic gauche sur le petit triangle inversé à droite de la cellule C2 pour faire apparaitre le menu déroulant, puis validez le nom de votre diocése ou de votre mouvement" sqref="C2">
      <formula1>Inter3!A2:A36</formula1>
    </dataValidation>
    <dataValidation type="whole" allowBlank="1" showInputMessage="1" showErrorMessage="1" sqref="G1:G155 B154:E154">
      <formula1>1</formula1>
      <formula2>1</formula2>
    </dataValidation>
  </dataValidations>
  <hyperlinks>
    <hyperlink ref="C6" r:id="rId1"/>
    <hyperlink ref="D15" r:id="rId2"/>
  </hyperlinks>
  <pageMargins left="0.74800000000000011" right="0.74800000000000011" top="1.3776000000000002" bottom="1.3776000000000002" header="0.9839" footer="0.9839"/>
  <pageSetup paperSize="9" fitToWidth="0" fitToHeight="0" orientation="portrait" r:id="rId3"/>
  <headerFooter alignWithMargins="0"/>
  <extLst>
    <ext xmlns:x14="http://schemas.microsoft.com/office/spreadsheetml/2009/9/main" uri="{CCE6A557-97BC-4b89-ADB6-D9C93CAAB3DF}">
      <x14:dataValidations xmlns:xm="http://schemas.microsoft.com/office/excel/2006/main" xWindow="523" yWindow="262" count="1">
        <x14:dataValidation type="list" allowBlank="1" showInputMessage="1" showErrorMessage="1" promptTitle="Saisie Paroisse/Structure" prompt="Cliquez sur le petit triangle à droite de la cellule C2 et sélectionnez votre entité._x000a__x000a_">
          <x14:formula1>
            <xm:f>Inter3!$A2:$A200</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dimension ref="A1:AA113"/>
  <sheetViews>
    <sheetView topLeftCell="N82" workbookViewId="0">
      <selection activeCell="Z105" sqref="Z105"/>
    </sheetView>
  </sheetViews>
  <sheetFormatPr baseColWidth="10" defaultRowHeight="14.25"/>
  <cols>
    <col min="1" max="2" width="14.140625" style="1" customWidth="1"/>
    <col min="3" max="3" width="20" style="1" customWidth="1"/>
    <col min="4" max="7" width="11.42578125" style="1"/>
    <col min="8" max="8" width="14.7109375" style="1" customWidth="1"/>
    <col min="9" max="9" width="11.42578125" style="1"/>
    <col min="10" max="10" width="32.140625" style="1" customWidth="1"/>
    <col min="11" max="22" width="11.42578125" style="1"/>
    <col min="23" max="23" width="31.85546875" style="1" customWidth="1"/>
    <col min="24" max="24" width="8.5703125" style="1" customWidth="1"/>
    <col min="25" max="25" width="5.140625" style="1" customWidth="1"/>
    <col min="26" max="26" width="15.5703125" style="1" customWidth="1"/>
    <col min="27" max="256" width="11.42578125" style="1"/>
    <col min="257" max="258" width="14.140625" style="1" customWidth="1"/>
    <col min="259" max="259" width="20" style="1" customWidth="1"/>
    <col min="260" max="263" width="11.42578125" style="1"/>
    <col min="264" max="264" width="14.7109375" style="1" customWidth="1"/>
    <col min="265" max="265" width="11.42578125" style="1"/>
    <col min="266" max="266" width="32.140625" style="1" customWidth="1"/>
    <col min="267" max="278" width="11.42578125" style="1"/>
    <col min="279" max="279" width="31.85546875" style="1" customWidth="1"/>
    <col min="280" max="280" width="8.5703125" style="1" customWidth="1"/>
    <col min="281" max="281" width="5.140625" style="1" customWidth="1"/>
    <col min="282" max="282" width="15.5703125" style="1" customWidth="1"/>
    <col min="283" max="512" width="11.42578125" style="1"/>
    <col min="513" max="514" width="14.140625" style="1" customWidth="1"/>
    <col min="515" max="515" width="20" style="1" customWidth="1"/>
    <col min="516" max="519" width="11.42578125" style="1"/>
    <col min="520" max="520" width="14.7109375" style="1" customWidth="1"/>
    <col min="521" max="521" width="11.42578125" style="1"/>
    <col min="522" max="522" width="32.140625" style="1" customWidth="1"/>
    <col min="523" max="534" width="11.42578125" style="1"/>
    <col min="535" max="535" width="31.85546875" style="1" customWidth="1"/>
    <col min="536" max="536" width="8.5703125" style="1" customWidth="1"/>
    <col min="537" max="537" width="5.140625" style="1" customWidth="1"/>
    <col min="538" max="538" width="15.5703125" style="1" customWidth="1"/>
    <col min="539" max="768" width="11.42578125" style="1"/>
    <col min="769" max="770" width="14.140625" style="1" customWidth="1"/>
    <col min="771" max="771" width="20" style="1" customWidth="1"/>
    <col min="772" max="775" width="11.42578125" style="1"/>
    <col min="776" max="776" width="14.7109375" style="1" customWidth="1"/>
    <col min="777" max="777" width="11.42578125" style="1"/>
    <col min="778" max="778" width="32.140625" style="1" customWidth="1"/>
    <col min="779" max="790" width="11.42578125" style="1"/>
    <col min="791" max="791" width="31.85546875" style="1" customWidth="1"/>
    <col min="792" max="792" width="8.5703125" style="1" customWidth="1"/>
    <col min="793" max="793" width="5.140625" style="1" customWidth="1"/>
    <col min="794" max="794" width="15.5703125" style="1" customWidth="1"/>
    <col min="795" max="1024" width="11.42578125" style="1"/>
    <col min="1025" max="1026" width="14.140625" style="1" customWidth="1"/>
    <col min="1027" max="1027" width="20" style="1" customWidth="1"/>
    <col min="1028" max="1031" width="11.42578125" style="1"/>
    <col min="1032" max="1032" width="14.7109375" style="1" customWidth="1"/>
    <col min="1033" max="1033" width="11.42578125" style="1"/>
    <col min="1034" max="1034" width="32.140625" style="1" customWidth="1"/>
    <col min="1035" max="1046" width="11.42578125" style="1"/>
    <col min="1047" max="1047" width="31.85546875" style="1" customWidth="1"/>
    <col min="1048" max="1048" width="8.5703125" style="1" customWidth="1"/>
    <col min="1049" max="1049" width="5.140625" style="1" customWidth="1"/>
    <col min="1050" max="1050" width="15.5703125" style="1" customWidth="1"/>
    <col min="1051" max="1280" width="11.42578125" style="1"/>
    <col min="1281" max="1282" width="14.140625" style="1" customWidth="1"/>
    <col min="1283" max="1283" width="20" style="1" customWidth="1"/>
    <col min="1284" max="1287" width="11.42578125" style="1"/>
    <col min="1288" max="1288" width="14.7109375" style="1" customWidth="1"/>
    <col min="1289" max="1289" width="11.42578125" style="1"/>
    <col min="1290" max="1290" width="32.140625" style="1" customWidth="1"/>
    <col min="1291" max="1302" width="11.42578125" style="1"/>
    <col min="1303" max="1303" width="31.85546875" style="1" customWidth="1"/>
    <col min="1304" max="1304" width="8.5703125" style="1" customWidth="1"/>
    <col min="1305" max="1305" width="5.140625" style="1" customWidth="1"/>
    <col min="1306" max="1306" width="15.5703125" style="1" customWidth="1"/>
    <col min="1307" max="1536" width="11.42578125" style="1"/>
    <col min="1537" max="1538" width="14.140625" style="1" customWidth="1"/>
    <col min="1539" max="1539" width="20" style="1" customWidth="1"/>
    <col min="1540" max="1543" width="11.42578125" style="1"/>
    <col min="1544" max="1544" width="14.7109375" style="1" customWidth="1"/>
    <col min="1545" max="1545" width="11.42578125" style="1"/>
    <col min="1546" max="1546" width="32.140625" style="1" customWidth="1"/>
    <col min="1547" max="1558" width="11.42578125" style="1"/>
    <col min="1559" max="1559" width="31.85546875" style="1" customWidth="1"/>
    <col min="1560" max="1560" width="8.5703125" style="1" customWidth="1"/>
    <col min="1561" max="1561" width="5.140625" style="1" customWidth="1"/>
    <col min="1562" max="1562" width="15.5703125" style="1" customWidth="1"/>
    <col min="1563" max="1792" width="11.42578125" style="1"/>
    <col min="1793" max="1794" width="14.140625" style="1" customWidth="1"/>
    <col min="1795" max="1795" width="20" style="1" customWidth="1"/>
    <col min="1796" max="1799" width="11.42578125" style="1"/>
    <col min="1800" max="1800" width="14.7109375" style="1" customWidth="1"/>
    <col min="1801" max="1801" width="11.42578125" style="1"/>
    <col min="1802" max="1802" width="32.140625" style="1" customWidth="1"/>
    <col min="1803" max="1814" width="11.42578125" style="1"/>
    <col min="1815" max="1815" width="31.85546875" style="1" customWidth="1"/>
    <col min="1816" max="1816" width="8.5703125" style="1" customWidth="1"/>
    <col min="1817" max="1817" width="5.140625" style="1" customWidth="1"/>
    <col min="1818" max="1818" width="15.5703125" style="1" customWidth="1"/>
    <col min="1819" max="2048" width="11.42578125" style="1"/>
    <col min="2049" max="2050" width="14.140625" style="1" customWidth="1"/>
    <col min="2051" max="2051" width="20" style="1" customWidth="1"/>
    <col min="2052" max="2055" width="11.42578125" style="1"/>
    <col min="2056" max="2056" width="14.7109375" style="1" customWidth="1"/>
    <col min="2057" max="2057" width="11.42578125" style="1"/>
    <col min="2058" max="2058" width="32.140625" style="1" customWidth="1"/>
    <col min="2059" max="2070" width="11.42578125" style="1"/>
    <col min="2071" max="2071" width="31.85546875" style="1" customWidth="1"/>
    <col min="2072" max="2072" width="8.5703125" style="1" customWidth="1"/>
    <col min="2073" max="2073" width="5.140625" style="1" customWidth="1"/>
    <col min="2074" max="2074" width="15.5703125" style="1" customWidth="1"/>
    <col min="2075" max="2304" width="11.42578125" style="1"/>
    <col min="2305" max="2306" width="14.140625" style="1" customWidth="1"/>
    <col min="2307" max="2307" width="20" style="1" customWidth="1"/>
    <col min="2308" max="2311" width="11.42578125" style="1"/>
    <col min="2312" max="2312" width="14.7109375" style="1" customWidth="1"/>
    <col min="2313" max="2313" width="11.42578125" style="1"/>
    <col min="2314" max="2314" width="32.140625" style="1" customWidth="1"/>
    <col min="2315" max="2326" width="11.42578125" style="1"/>
    <col min="2327" max="2327" width="31.85546875" style="1" customWidth="1"/>
    <col min="2328" max="2328" width="8.5703125" style="1" customWidth="1"/>
    <col min="2329" max="2329" width="5.140625" style="1" customWidth="1"/>
    <col min="2330" max="2330" width="15.5703125" style="1" customWidth="1"/>
    <col min="2331" max="2560" width="11.42578125" style="1"/>
    <col min="2561" max="2562" width="14.140625" style="1" customWidth="1"/>
    <col min="2563" max="2563" width="20" style="1" customWidth="1"/>
    <col min="2564" max="2567" width="11.42578125" style="1"/>
    <col min="2568" max="2568" width="14.7109375" style="1" customWidth="1"/>
    <col min="2569" max="2569" width="11.42578125" style="1"/>
    <col min="2570" max="2570" width="32.140625" style="1" customWidth="1"/>
    <col min="2571" max="2582" width="11.42578125" style="1"/>
    <col min="2583" max="2583" width="31.85546875" style="1" customWidth="1"/>
    <col min="2584" max="2584" width="8.5703125" style="1" customWidth="1"/>
    <col min="2585" max="2585" width="5.140625" style="1" customWidth="1"/>
    <col min="2586" max="2586" width="15.5703125" style="1" customWidth="1"/>
    <col min="2587" max="2816" width="11.42578125" style="1"/>
    <col min="2817" max="2818" width="14.140625" style="1" customWidth="1"/>
    <col min="2819" max="2819" width="20" style="1" customWidth="1"/>
    <col min="2820" max="2823" width="11.42578125" style="1"/>
    <col min="2824" max="2824" width="14.7109375" style="1" customWidth="1"/>
    <col min="2825" max="2825" width="11.42578125" style="1"/>
    <col min="2826" max="2826" width="32.140625" style="1" customWidth="1"/>
    <col min="2827" max="2838" width="11.42578125" style="1"/>
    <col min="2839" max="2839" width="31.85546875" style="1" customWidth="1"/>
    <col min="2840" max="2840" width="8.5703125" style="1" customWidth="1"/>
    <col min="2841" max="2841" width="5.140625" style="1" customWidth="1"/>
    <col min="2842" max="2842" width="15.5703125" style="1" customWidth="1"/>
    <col min="2843" max="3072" width="11.42578125" style="1"/>
    <col min="3073" max="3074" width="14.140625" style="1" customWidth="1"/>
    <col min="3075" max="3075" width="20" style="1" customWidth="1"/>
    <col min="3076" max="3079" width="11.42578125" style="1"/>
    <col min="3080" max="3080" width="14.7109375" style="1" customWidth="1"/>
    <col min="3081" max="3081" width="11.42578125" style="1"/>
    <col min="3082" max="3082" width="32.140625" style="1" customWidth="1"/>
    <col min="3083" max="3094" width="11.42578125" style="1"/>
    <col min="3095" max="3095" width="31.85546875" style="1" customWidth="1"/>
    <col min="3096" max="3096" width="8.5703125" style="1" customWidth="1"/>
    <col min="3097" max="3097" width="5.140625" style="1" customWidth="1"/>
    <col min="3098" max="3098" width="15.5703125" style="1" customWidth="1"/>
    <col min="3099" max="3328" width="11.42578125" style="1"/>
    <col min="3329" max="3330" width="14.140625" style="1" customWidth="1"/>
    <col min="3331" max="3331" width="20" style="1" customWidth="1"/>
    <col min="3332" max="3335" width="11.42578125" style="1"/>
    <col min="3336" max="3336" width="14.7109375" style="1" customWidth="1"/>
    <col min="3337" max="3337" width="11.42578125" style="1"/>
    <col min="3338" max="3338" width="32.140625" style="1" customWidth="1"/>
    <col min="3339" max="3350" width="11.42578125" style="1"/>
    <col min="3351" max="3351" width="31.85546875" style="1" customWidth="1"/>
    <col min="3352" max="3352" width="8.5703125" style="1" customWidth="1"/>
    <col min="3353" max="3353" width="5.140625" style="1" customWidth="1"/>
    <col min="3354" max="3354" width="15.5703125" style="1" customWidth="1"/>
    <col min="3355" max="3584" width="11.42578125" style="1"/>
    <col min="3585" max="3586" width="14.140625" style="1" customWidth="1"/>
    <col min="3587" max="3587" width="20" style="1" customWidth="1"/>
    <col min="3588" max="3591" width="11.42578125" style="1"/>
    <col min="3592" max="3592" width="14.7109375" style="1" customWidth="1"/>
    <col min="3593" max="3593" width="11.42578125" style="1"/>
    <col min="3594" max="3594" width="32.140625" style="1" customWidth="1"/>
    <col min="3595" max="3606" width="11.42578125" style="1"/>
    <col min="3607" max="3607" width="31.85546875" style="1" customWidth="1"/>
    <col min="3608" max="3608" width="8.5703125" style="1" customWidth="1"/>
    <col min="3609" max="3609" width="5.140625" style="1" customWidth="1"/>
    <col min="3610" max="3610" width="15.5703125" style="1" customWidth="1"/>
    <col min="3611" max="3840" width="11.42578125" style="1"/>
    <col min="3841" max="3842" width="14.140625" style="1" customWidth="1"/>
    <col min="3843" max="3843" width="20" style="1" customWidth="1"/>
    <col min="3844" max="3847" width="11.42578125" style="1"/>
    <col min="3848" max="3848" width="14.7109375" style="1" customWidth="1"/>
    <col min="3849" max="3849" width="11.42578125" style="1"/>
    <col min="3850" max="3850" width="32.140625" style="1" customWidth="1"/>
    <col min="3851" max="3862" width="11.42578125" style="1"/>
    <col min="3863" max="3863" width="31.85546875" style="1" customWidth="1"/>
    <col min="3864" max="3864" width="8.5703125" style="1" customWidth="1"/>
    <col min="3865" max="3865" width="5.140625" style="1" customWidth="1"/>
    <col min="3866" max="3866" width="15.5703125" style="1" customWidth="1"/>
    <col min="3867" max="4096" width="11.42578125" style="1"/>
    <col min="4097" max="4098" width="14.140625" style="1" customWidth="1"/>
    <col min="4099" max="4099" width="20" style="1" customWidth="1"/>
    <col min="4100" max="4103" width="11.42578125" style="1"/>
    <col min="4104" max="4104" width="14.7109375" style="1" customWidth="1"/>
    <col min="4105" max="4105" width="11.42578125" style="1"/>
    <col min="4106" max="4106" width="32.140625" style="1" customWidth="1"/>
    <col min="4107" max="4118" width="11.42578125" style="1"/>
    <col min="4119" max="4119" width="31.85546875" style="1" customWidth="1"/>
    <col min="4120" max="4120" width="8.5703125" style="1" customWidth="1"/>
    <col min="4121" max="4121" width="5.140625" style="1" customWidth="1"/>
    <col min="4122" max="4122" width="15.5703125" style="1" customWidth="1"/>
    <col min="4123" max="4352" width="11.42578125" style="1"/>
    <col min="4353" max="4354" width="14.140625" style="1" customWidth="1"/>
    <col min="4355" max="4355" width="20" style="1" customWidth="1"/>
    <col min="4356" max="4359" width="11.42578125" style="1"/>
    <col min="4360" max="4360" width="14.7109375" style="1" customWidth="1"/>
    <col min="4361" max="4361" width="11.42578125" style="1"/>
    <col min="4362" max="4362" width="32.140625" style="1" customWidth="1"/>
    <col min="4363" max="4374" width="11.42578125" style="1"/>
    <col min="4375" max="4375" width="31.85546875" style="1" customWidth="1"/>
    <col min="4376" max="4376" width="8.5703125" style="1" customWidth="1"/>
    <col min="4377" max="4377" width="5.140625" style="1" customWidth="1"/>
    <col min="4378" max="4378" width="15.5703125" style="1" customWidth="1"/>
    <col min="4379" max="4608" width="11.42578125" style="1"/>
    <col min="4609" max="4610" width="14.140625" style="1" customWidth="1"/>
    <col min="4611" max="4611" width="20" style="1" customWidth="1"/>
    <col min="4612" max="4615" width="11.42578125" style="1"/>
    <col min="4616" max="4616" width="14.7109375" style="1" customWidth="1"/>
    <col min="4617" max="4617" width="11.42578125" style="1"/>
    <col min="4618" max="4618" width="32.140625" style="1" customWidth="1"/>
    <col min="4619" max="4630" width="11.42578125" style="1"/>
    <col min="4631" max="4631" width="31.85546875" style="1" customWidth="1"/>
    <col min="4632" max="4632" width="8.5703125" style="1" customWidth="1"/>
    <col min="4633" max="4633" width="5.140625" style="1" customWidth="1"/>
    <col min="4634" max="4634" width="15.5703125" style="1" customWidth="1"/>
    <col min="4635" max="4864" width="11.42578125" style="1"/>
    <col min="4865" max="4866" width="14.140625" style="1" customWidth="1"/>
    <col min="4867" max="4867" width="20" style="1" customWidth="1"/>
    <col min="4868" max="4871" width="11.42578125" style="1"/>
    <col min="4872" max="4872" width="14.7109375" style="1" customWidth="1"/>
    <col min="4873" max="4873" width="11.42578125" style="1"/>
    <col min="4874" max="4874" width="32.140625" style="1" customWidth="1"/>
    <col min="4875" max="4886" width="11.42578125" style="1"/>
    <col min="4887" max="4887" width="31.85546875" style="1" customWidth="1"/>
    <col min="4888" max="4888" width="8.5703125" style="1" customWidth="1"/>
    <col min="4889" max="4889" width="5.140625" style="1" customWidth="1"/>
    <col min="4890" max="4890" width="15.5703125" style="1" customWidth="1"/>
    <col min="4891" max="5120" width="11.42578125" style="1"/>
    <col min="5121" max="5122" width="14.140625" style="1" customWidth="1"/>
    <col min="5123" max="5123" width="20" style="1" customWidth="1"/>
    <col min="5124" max="5127" width="11.42578125" style="1"/>
    <col min="5128" max="5128" width="14.7109375" style="1" customWidth="1"/>
    <col min="5129" max="5129" width="11.42578125" style="1"/>
    <col min="5130" max="5130" width="32.140625" style="1" customWidth="1"/>
    <col min="5131" max="5142" width="11.42578125" style="1"/>
    <col min="5143" max="5143" width="31.85546875" style="1" customWidth="1"/>
    <col min="5144" max="5144" width="8.5703125" style="1" customWidth="1"/>
    <col min="5145" max="5145" width="5.140625" style="1" customWidth="1"/>
    <col min="5146" max="5146" width="15.5703125" style="1" customWidth="1"/>
    <col min="5147" max="5376" width="11.42578125" style="1"/>
    <col min="5377" max="5378" width="14.140625" style="1" customWidth="1"/>
    <col min="5379" max="5379" width="20" style="1" customWidth="1"/>
    <col min="5380" max="5383" width="11.42578125" style="1"/>
    <col min="5384" max="5384" width="14.7109375" style="1" customWidth="1"/>
    <col min="5385" max="5385" width="11.42578125" style="1"/>
    <col min="5386" max="5386" width="32.140625" style="1" customWidth="1"/>
    <col min="5387" max="5398" width="11.42578125" style="1"/>
    <col min="5399" max="5399" width="31.85546875" style="1" customWidth="1"/>
    <col min="5400" max="5400" width="8.5703125" style="1" customWidth="1"/>
    <col min="5401" max="5401" width="5.140625" style="1" customWidth="1"/>
    <col min="5402" max="5402" width="15.5703125" style="1" customWidth="1"/>
    <col min="5403" max="5632" width="11.42578125" style="1"/>
    <col min="5633" max="5634" width="14.140625" style="1" customWidth="1"/>
    <col min="5635" max="5635" width="20" style="1" customWidth="1"/>
    <col min="5636" max="5639" width="11.42578125" style="1"/>
    <col min="5640" max="5640" width="14.7109375" style="1" customWidth="1"/>
    <col min="5641" max="5641" width="11.42578125" style="1"/>
    <col min="5642" max="5642" width="32.140625" style="1" customWidth="1"/>
    <col min="5643" max="5654" width="11.42578125" style="1"/>
    <col min="5655" max="5655" width="31.85546875" style="1" customWidth="1"/>
    <col min="5656" max="5656" width="8.5703125" style="1" customWidth="1"/>
    <col min="5657" max="5657" width="5.140625" style="1" customWidth="1"/>
    <col min="5658" max="5658" width="15.5703125" style="1" customWidth="1"/>
    <col min="5659" max="5888" width="11.42578125" style="1"/>
    <col min="5889" max="5890" width="14.140625" style="1" customWidth="1"/>
    <col min="5891" max="5891" width="20" style="1" customWidth="1"/>
    <col min="5892" max="5895" width="11.42578125" style="1"/>
    <col min="5896" max="5896" width="14.7109375" style="1" customWidth="1"/>
    <col min="5897" max="5897" width="11.42578125" style="1"/>
    <col min="5898" max="5898" width="32.140625" style="1" customWidth="1"/>
    <col min="5899" max="5910" width="11.42578125" style="1"/>
    <col min="5911" max="5911" width="31.85546875" style="1" customWidth="1"/>
    <col min="5912" max="5912" width="8.5703125" style="1" customWidth="1"/>
    <col min="5913" max="5913" width="5.140625" style="1" customWidth="1"/>
    <col min="5914" max="5914" width="15.5703125" style="1" customWidth="1"/>
    <col min="5915" max="6144" width="11.42578125" style="1"/>
    <col min="6145" max="6146" width="14.140625" style="1" customWidth="1"/>
    <col min="6147" max="6147" width="20" style="1" customWidth="1"/>
    <col min="6148" max="6151" width="11.42578125" style="1"/>
    <col min="6152" max="6152" width="14.7109375" style="1" customWidth="1"/>
    <col min="6153" max="6153" width="11.42578125" style="1"/>
    <col min="6154" max="6154" width="32.140625" style="1" customWidth="1"/>
    <col min="6155" max="6166" width="11.42578125" style="1"/>
    <col min="6167" max="6167" width="31.85546875" style="1" customWidth="1"/>
    <col min="6168" max="6168" width="8.5703125" style="1" customWidth="1"/>
    <col min="6169" max="6169" width="5.140625" style="1" customWidth="1"/>
    <col min="6170" max="6170" width="15.5703125" style="1" customWidth="1"/>
    <col min="6171" max="6400" width="11.42578125" style="1"/>
    <col min="6401" max="6402" width="14.140625" style="1" customWidth="1"/>
    <col min="6403" max="6403" width="20" style="1" customWidth="1"/>
    <col min="6404" max="6407" width="11.42578125" style="1"/>
    <col min="6408" max="6408" width="14.7109375" style="1" customWidth="1"/>
    <col min="6409" max="6409" width="11.42578125" style="1"/>
    <col min="6410" max="6410" width="32.140625" style="1" customWidth="1"/>
    <col min="6411" max="6422" width="11.42578125" style="1"/>
    <col min="6423" max="6423" width="31.85546875" style="1" customWidth="1"/>
    <col min="6424" max="6424" width="8.5703125" style="1" customWidth="1"/>
    <col min="6425" max="6425" width="5.140625" style="1" customWidth="1"/>
    <col min="6426" max="6426" width="15.5703125" style="1" customWidth="1"/>
    <col min="6427" max="6656" width="11.42578125" style="1"/>
    <col min="6657" max="6658" width="14.140625" style="1" customWidth="1"/>
    <col min="6659" max="6659" width="20" style="1" customWidth="1"/>
    <col min="6660" max="6663" width="11.42578125" style="1"/>
    <col min="6664" max="6664" width="14.7109375" style="1" customWidth="1"/>
    <col min="6665" max="6665" width="11.42578125" style="1"/>
    <col min="6666" max="6666" width="32.140625" style="1" customWidth="1"/>
    <col min="6667" max="6678" width="11.42578125" style="1"/>
    <col min="6679" max="6679" width="31.85546875" style="1" customWidth="1"/>
    <col min="6680" max="6680" width="8.5703125" style="1" customWidth="1"/>
    <col min="6681" max="6681" width="5.140625" style="1" customWidth="1"/>
    <col min="6682" max="6682" width="15.5703125" style="1" customWidth="1"/>
    <col min="6683" max="6912" width="11.42578125" style="1"/>
    <col min="6913" max="6914" width="14.140625" style="1" customWidth="1"/>
    <col min="6915" max="6915" width="20" style="1" customWidth="1"/>
    <col min="6916" max="6919" width="11.42578125" style="1"/>
    <col min="6920" max="6920" width="14.7109375" style="1" customWidth="1"/>
    <col min="6921" max="6921" width="11.42578125" style="1"/>
    <col min="6922" max="6922" width="32.140625" style="1" customWidth="1"/>
    <col min="6923" max="6934" width="11.42578125" style="1"/>
    <col min="6935" max="6935" width="31.85546875" style="1" customWidth="1"/>
    <col min="6936" max="6936" width="8.5703125" style="1" customWidth="1"/>
    <col min="6937" max="6937" width="5.140625" style="1" customWidth="1"/>
    <col min="6938" max="6938" width="15.5703125" style="1" customWidth="1"/>
    <col min="6939" max="7168" width="11.42578125" style="1"/>
    <col min="7169" max="7170" width="14.140625" style="1" customWidth="1"/>
    <col min="7171" max="7171" width="20" style="1" customWidth="1"/>
    <col min="7172" max="7175" width="11.42578125" style="1"/>
    <col min="7176" max="7176" width="14.7109375" style="1" customWidth="1"/>
    <col min="7177" max="7177" width="11.42578125" style="1"/>
    <col min="7178" max="7178" width="32.140625" style="1" customWidth="1"/>
    <col min="7179" max="7190" width="11.42578125" style="1"/>
    <col min="7191" max="7191" width="31.85546875" style="1" customWidth="1"/>
    <col min="7192" max="7192" width="8.5703125" style="1" customWidth="1"/>
    <col min="7193" max="7193" width="5.140625" style="1" customWidth="1"/>
    <col min="7194" max="7194" width="15.5703125" style="1" customWidth="1"/>
    <col min="7195" max="7424" width="11.42578125" style="1"/>
    <col min="7425" max="7426" width="14.140625" style="1" customWidth="1"/>
    <col min="7427" max="7427" width="20" style="1" customWidth="1"/>
    <col min="7428" max="7431" width="11.42578125" style="1"/>
    <col min="7432" max="7432" width="14.7109375" style="1" customWidth="1"/>
    <col min="7433" max="7433" width="11.42578125" style="1"/>
    <col min="7434" max="7434" width="32.140625" style="1" customWidth="1"/>
    <col min="7435" max="7446" width="11.42578125" style="1"/>
    <col min="7447" max="7447" width="31.85546875" style="1" customWidth="1"/>
    <col min="7448" max="7448" width="8.5703125" style="1" customWidth="1"/>
    <col min="7449" max="7449" width="5.140625" style="1" customWidth="1"/>
    <col min="7450" max="7450" width="15.5703125" style="1" customWidth="1"/>
    <col min="7451" max="7680" width="11.42578125" style="1"/>
    <col min="7681" max="7682" width="14.140625" style="1" customWidth="1"/>
    <col min="7683" max="7683" width="20" style="1" customWidth="1"/>
    <col min="7684" max="7687" width="11.42578125" style="1"/>
    <col min="7688" max="7688" width="14.7109375" style="1" customWidth="1"/>
    <col min="7689" max="7689" width="11.42578125" style="1"/>
    <col min="7690" max="7690" width="32.140625" style="1" customWidth="1"/>
    <col min="7691" max="7702" width="11.42578125" style="1"/>
    <col min="7703" max="7703" width="31.85546875" style="1" customWidth="1"/>
    <col min="7704" max="7704" width="8.5703125" style="1" customWidth="1"/>
    <col min="7705" max="7705" width="5.140625" style="1" customWidth="1"/>
    <col min="7706" max="7706" width="15.5703125" style="1" customWidth="1"/>
    <col min="7707" max="7936" width="11.42578125" style="1"/>
    <col min="7937" max="7938" width="14.140625" style="1" customWidth="1"/>
    <col min="7939" max="7939" width="20" style="1" customWidth="1"/>
    <col min="7940" max="7943" width="11.42578125" style="1"/>
    <col min="7944" max="7944" width="14.7109375" style="1" customWidth="1"/>
    <col min="7945" max="7945" width="11.42578125" style="1"/>
    <col min="7946" max="7946" width="32.140625" style="1" customWidth="1"/>
    <col min="7947" max="7958" width="11.42578125" style="1"/>
    <col min="7959" max="7959" width="31.85546875" style="1" customWidth="1"/>
    <col min="7960" max="7960" width="8.5703125" style="1" customWidth="1"/>
    <col min="7961" max="7961" width="5.140625" style="1" customWidth="1"/>
    <col min="7962" max="7962" width="15.5703125" style="1" customWidth="1"/>
    <col min="7963" max="8192" width="11.42578125" style="1"/>
    <col min="8193" max="8194" width="14.140625" style="1" customWidth="1"/>
    <col min="8195" max="8195" width="20" style="1" customWidth="1"/>
    <col min="8196" max="8199" width="11.42578125" style="1"/>
    <col min="8200" max="8200" width="14.7109375" style="1" customWidth="1"/>
    <col min="8201" max="8201" width="11.42578125" style="1"/>
    <col min="8202" max="8202" width="32.140625" style="1" customWidth="1"/>
    <col min="8203" max="8214" width="11.42578125" style="1"/>
    <col min="8215" max="8215" width="31.85546875" style="1" customWidth="1"/>
    <col min="8216" max="8216" width="8.5703125" style="1" customWidth="1"/>
    <col min="8217" max="8217" width="5.140625" style="1" customWidth="1"/>
    <col min="8218" max="8218" width="15.5703125" style="1" customWidth="1"/>
    <col min="8219" max="8448" width="11.42578125" style="1"/>
    <col min="8449" max="8450" width="14.140625" style="1" customWidth="1"/>
    <col min="8451" max="8451" width="20" style="1" customWidth="1"/>
    <col min="8452" max="8455" width="11.42578125" style="1"/>
    <col min="8456" max="8456" width="14.7109375" style="1" customWidth="1"/>
    <col min="8457" max="8457" width="11.42578125" style="1"/>
    <col min="8458" max="8458" width="32.140625" style="1" customWidth="1"/>
    <col min="8459" max="8470" width="11.42578125" style="1"/>
    <col min="8471" max="8471" width="31.85546875" style="1" customWidth="1"/>
    <col min="8472" max="8472" width="8.5703125" style="1" customWidth="1"/>
    <col min="8473" max="8473" width="5.140625" style="1" customWidth="1"/>
    <col min="8474" max="8474" width="15.5703125" style="1" customWidth="1"/>
    <col min="8475" max="8704" width="11.42578125" style="1"/>
    <col min="8705" max="8706" width="14.140625" style="1" customWidth="1"/>
    <col min="8707" max="8707" width="20" style="1" customWidth="1"/>
    <col min="8708" max="8711" width="11.42578125" style="1"/>
    <col min="8712" max="8712" width="14.7109375" style="1" customWidth="1"/>
    <col min="8713" max="8713" width="11.42578125" style="1"/>
    <col min="8714" max="8714" width="32.140625" style="1" customWidth="1"/>
    <col min="8715" max="8726" width="11.42578125" style="1"/>
    <col min="8727" max="8727" width="31.85546875" style="1" customWidth="1"/>
    <col min="8728" max="8728" width="8.5703125" style="1" customWidth="1"/>
    <col min="8729" max="8729" width="5.140625" style="1" customWidth="1"/>
    <col min="8730" max="8730" width="15.5703125" style="1" customWidth="1"/>
    <col min="8731" max="8960" width="11.42578125" style="1"/>
    <col min="8961" max="8962" width="14.140625" style="1" customWidth="1"/>
    <col min="8963" max="8963" width="20" style="1" customWidth="1"/>
    <col min="8964" max="8967" width="11.42578125" style="1"/>
    <col min="8968" max="8968" width="14.7109375" style="1" customWidth="1"/>
    <col min="8969" max="8969" width="11.42578125" style="1"/>
    <col min="8970" max="8970" width="32.140625" style="1" customWidth="1"/>
    <col min="8971" max="8982" width="11.42578125" style="1"/>
    <col min="8983" max="8983" width="31.85546875" style="1" customWidth="1"/>
    <col min="8984" max="8984" width="8.5703125" style="1" customWidth="1"/>
    <col min="8985" max="8985" width="5.140625" style="1" customWidth="1"/>
    <col min="8986" max="8986" width="15.5703125" style="1" customWidth="1"/>
    <col min="8987" max="9216" width="11.42578125" style="1"/>
    <col min="9217" max="9218" width="14.140625" style="1" customWidth="1"/>
    <col min="9219" max="9219" width="20" style="1" customWidth="1"/>
    <col min="9220" max="9223" width="11.42578125" style="1"/>
    <col min="9224" max="9224" width="14.7109375" style="1" customWidth="1"/>
    <col min="9225" max="9225" width="11.42578125" style="1"/>
    <col min="9226" max="9226" width="32.140625" style="1" customWidth="1"/>
    <col min="9227" max="9238" width="11.42578125" style="1"/>
    <col min="9239" max="9239" width="31.85546875" style="1" customWidth="1"/>
    <col min="9240" max="9240" width="8.5703125" style="1" customWidth="1"/>
    <col min="9241" max="9241" width="5.140625" style="1" customWidth="1"/>
    <col min="9242" max="9242" width="15.5703125" style="1" customWidth="1"/>
    <col min="9243" max="9472" width="11.42578125" style="1"/>
    <col min="9473" max="9474" width="14.140625" style="1" customWidth="1"/>
    <col min="9475" max="9475" width="20" style="1" customWidth="1"/>
    <col min="9476" max="9479" width="11.42578125" style="1"/>
    <col min="9480" max="9480" width="14.7109375" style="1" customWidth="1"/>
    <col min="9481" max="9481" width="11.42578125" style="1"/>
    <col min="9482" max="9482" width="32.140625" style="1" customWidth="1"/>
    <col min="9483" max="9494" width="11.42578125" style="1"/>
    <col min="9495" max="9495" width="31.85546875" style="1" customWidth="1"/>
    <col min="9496" max="9496" width="8.5703125" style="1" customWidth="1"/>
    <col min="9497" max="9497" width="5.140625" style="1" customWidth="1"/>
    <col min="9498" max="9498" width="15.5703125" style="1" customWidth="1"/>
    <col min="9499" max="9728" width="11.42578125" style="1"/>
    <col min="9729" max="9730" width="14.140625" style="1" customWidth="1"/>
    <col min="9731" max="9731" width="20" style="1" customWidth="1"/>
    <col min="9732" max="9735" width="11.42578125" style="1"/>
    <col min="9736" max="9736" width="14.7109375" style="1" customWidth="1"/>
    <col min="9737" max="9737" width="11.42578125" style="1"/>
    <col min="9738" max="9738" width="32.140625" style="1" customWidth="1"/>
    <col min="9739" max="9750" width="11.42578125" style="1"/>
    <col min="9751" max="9751" width="31.85546875" style="1" customWidth="1"/>
    <col min="9752" max="9752" width="8.5703125" style="1" customWidth="1"/>
    <col min="9753" max="9753" width="5.140625" style="1" customWidth="1"/>
    <col min="9754" max="9754" width="15.5703125" style="1" customWidth="1"/>
    <col min="9755" max="9984" width="11.42578125" style="1"/>
    <col min="9985" max="9986" width="14.140625" style="1" customWidth="1"/>
    <col min="9987" max="9987" width="20" style="1" customWidth="1"/>
    <col min="9988" max="9991" width="11.42578125" style="1"/>
    <col min="9992" max="9992" width="14.7109375" style="1" customWidth="1"/>
    <col min="9993" max="9993" width="11.42578125" style="1"/>
    <col min="9994" max="9994" width="32.140625" style="1" customWidth="1"/>
    <col min="9995" max="10006" width="11.42578125" style="1"/>
    <col min="10007" max="10007" width="31.85546875" style="1" customWidth="1"/>
    <col min="10008" max="10008" width="8.5703125" style="1" customWidth="1"/>
    <col min="10009" max="10009" width="5.140625" style="1" customWidth="1"/>
    <col min="10010" max="10010" width="15.5703125" style="1" customWidth="1"/>
    <col min="10011" max="10240" width="11.42578125" style="1"/>
    <col min="10241" max="10242" width="14.140625" style="1" customWidth="1"/>
    <col min="10243" max="10243" width="20" style="1" customWidth="1"/>
    <col min="10244" max="10247" width="11.42578125" style="1"/>
    <col min="10248" max="10248" width="14.7109375" style="1" customWidth="1"/>
    <col min="10249" max="10249" width="11.42578125" style="1"/>
    <col min="10250" max="10250" width="32.140625" style="1" customWidth="1"/>
    <col min="10251" max="10262" width="11.42578125" style="1"/>
    <col min="10263" max="10263" width="31.85546875" style="1" customWidth="1"/>
    <col min="10264" max="10264" width="8.5703125" style="1" customWidth="1"/>
    <col min="10265" max="10265" width="5.140625" style="1" customWidth="1"/>
    <col min="10266" max="10266" width="15.5703125" style="1" customWidth="1"/>
    <col min="10267" max="10496" width="11.42578125" style="1"/>
    <col min="10497" max="10498" width="14.140625" style="1" customWidth="1"/>
    <col min="10499" max="10499" width="20" style="1" customWidth="1"/>
    <col min="10500" max="10503" width="11.42578125" style="1"/>
    <col min="10504" max="10504" width="14.7109375" style="1" customWidth="1"/>
    <col min="10505" max="10505" width="11.42578125" style="1"/>
    <col min="10506" max="10506" width="32.140625" style="1" customWidth="1"/>
    <col min="10507" max="10518" width="11.42578125" style="1"/>
    <col min="10519" max="10519" width="31.85546875" style="1" customWidth="1"/>
    <col min="10520" max="10520" width="8.5703125" style="1" customWidth="1"/>
    <col min="10521" max="10521" width="5.140625" style="1" customWidth="1"/>
    <col min="10522" max="10522" width="15.5703125" style="1" customWidth="1"/>
    <col min="10523" max="10752" width="11.42578125" style="1"/>
    <col min="10753" max="10754" width="14.140625" style="1" customWidth="1"/>
    <col min="10755" max="10755" width="20" style="1" customWidth="1"/>
    <col min="10756" max="10759" width="11.42578125" style="1"/>
    <col min="10760" max="10760" width="14.7109375" style="1" customWidth="1"/>
    <col min="10761" max="10761" width="11.42578125" style="1"/>
    <col min="10762" max="10762" width="32.140625" style="1" customWidth="1"/>
    <col min="10763" max="10774" width="11.42578125" style="1"/>
    <col min="10775" max="10775" width="31.85546875" style="1" customWidth="1"/>
    <col min="10776" max="10776" width="8.5703125" style="1" customWidth="1"/>
    <col min="10777" max="10777" width="5.140625" style="1" customWidth="1"/>
    <col min="10778" max="10778" width="15.5703125" style="1" customWidth="1"/>
    <col min="10779" max="11008" width="11.42578125" style="1"/>
    <col min="11009" max="11010" width="14.140625" style="1" customWidth="1"/>
    <col min="11011" max="11011" width="20" style="1" customWidth="1"/>
    <col min="11012" max="11015" width="11.42578125" style="1"/>
    <col min="11016" max="11016" width="14.7109375" style="1" customWidth="1"/>
    <col min="11017" max="11017" width="11.42578125" style="1"/>
    <col min="11018" max="11018" width="32.140625" style="1" customWidth="1"/>
    <col min="11019" max="11030" width="11.42578125" style="1"/>
    <col min="11031" max="11031" width="31.85546875" style="1" customWidth="1"/>
    <col min="11032" max="11032" width="8.5703125" style="1" customWidth="1"/>
    <col min="11033" max="11033" width="5.140625" style="1" customWidth="1"/>
    <col min="11034" max="11034" width="15.5703125" style="1" customWidth="1"/>
    <col min="11035" max="11264" width="11.42578125" style="1"/>
    <col min="11265" max="11266" width="14.140625" style="1" customWidth="1"/>
    <col min="11267" max="11267" width="20" style="1" customWidth="1"/>
    <col min="11268" max="11271" width="11.42578125" style="1"/>
    <col min="11272" max="11272" width="14.7109375" style="1" customWidth="1"/>
    <col min="11273" max="11273" width="11.42578125" style="1"/>
    <col min="11274" max="11274" width="32.140625" style="1" customWidth="1"/>
    <col min="11275" max="11286" width="11.42578125" style="1"/>
    <col min="11287" max="11287" width="31.85546875" style="1" customWidth="1"/>
    <col min="11288" max="11288" width="8.5703125" style="1" customWidth="1"/>
    <col min="11289" max="11289" width="5.140625" style="1" customWidth="1"/>
    <col min="11290" max="11290" width="15.5703125" style="1" customWidth="1"/>
    <col min="11291" max="11520" width="11.42578125" style="1"/>
    <col min="11521" max="11522" width="14.140625" style="1" customWidth="1"/>
    <col min="11523" max="11523" width="20" style="1" customWidth="1"/>
    <col min="11524" max="11527" width="11.42578125" style="1"/>
    <col min="11528" max="11528" width="14.7109375" style="1" customWidth="1"/>
    <col min="11529" max="11529" width="11.42578125" style="1"/>
    <col min="11530" max="11530" width="32.140625" style="1" customWidth="1"/>
    <col min="11531" max="11542" width="11.42578125" style="1"/>
    <col min="11543" max="11543" width="31.85546875" style="1" customWidth="1"/>
    <col min="11544" max="11544" width="8.5703125" style="1" customWidth="1"/>
    <col min="11545" max="11545" width="5.140625" style="1" customWidth="1"/>
    <col min="11546" max="11546" width="15.5703125" style="1" customWidth="1"/>
    <col min="11547" max="11776" width="11.42578125" style="1"/>
    <col min="11777" max="11778" width="14.140625" style="1" customWidth="1"/>
    <col min="11779" max="11779" width="20" style="1" customWidth="1"/>
    <col min="11780" max="11783" width="11.42578125" style="1"/>
    <col min="11784" max="11784" width="14.7109375" style="1" customWidth="1"/>
    <col min="11785" max="11785" width="11.42578125" style="1"/>
    <col min="11786" max="11786" width="32.140625" style="1" customWidth="1"/>
    <col min="11787" max="11798" width="11.42578125" style="1"/>
    <col min="11799" max="11799" width="31.85546875" style="1" customWidth="1"/>
    <col min="11800" max="11800" width="8.5703125" style="1" customWidth="1"/>
    <col min="11801" max="11801" width="5.140625" style="1" customWidth="1"/>
    <col min="11802" max="11802" width="15.5703125" style="1" customWidth="1"/>
    <col min="11803" max="12032" width="11.42578125" style="1"/>
    <col min="12033" max="12034" width="14.140625" style="1" customWidth="1"/>
    <col min="12035" max="12035" width="20" style="1" customWidth="1"/>
    <col min="12036" max="12039" width="11.42578125" style="1"/>
    <col min="12040" max="12040" width="14.7109375" style="1" customWidth="1"/>
    <col min="12041" max="12041" width="11.42578125" style="1"/>
    <col min="12042" max="12042" width="32.140625" style="1" customWidth="1"/>
    <col min="12043" max="12054" width="11.42578125" style="1"/>
    <col min="12055" max="12055" width="31.85546875" style="1" customWidth="1"/>
    <col min="12056" max="12056" width="8.5703125" style="1" customWidth="1"/>
    <col min="12057" max="12057" width="5.140625" style="1" customWidth="1"/>
    <col min="12058" max="12058" width="15.5703125" style="1" customWidth="1"/>
    <col min="12059" max="12288" width="11.42578125" style="1"/>
    <col min="12289" max="12290" width="14.140625" style="1" customWidth="1"/>
    <col min="12291" max="12291" width="20" style="1" customWidth="1"/>
    <col min="12292" max="12295" width="11.42578125" style="1"/>
    <col min="12296" max="12296" width="14.7109375" style="1" customWidth="1"/>
    <col min="12297" max="12297" width="11.42578125" style="1"/>
    <col min="12298" max="12298" width="32.140625" style="1" customWidth="1"/>
    <col min="12299" max="12310" width="11.42578125" style="1"/>
    <col min="12311" max="12311" width="31.85546875" style="1" customWidth="1"/>
    <col min="12312" max="12312" width="8.5703125" style="1" customWidth="1"/>
    <col min="12313" max="12313" width="5.140625" style="1" customWidth="1"/>
    <col min="12314" max="12314" width="15.5703125" style="1" customWidth="1"/>
    <col min="12315" max="12544" width="11.42578125" style="1"/>
    <col min="12545" max="12546" width="14.140625" style="1" customWidth="1"/>
    <col min="12547" max="12547" width="20" style="1" customWidth="1"/>
    <col min="12548" max="12551" width="11.42578125" style="1"/>
    <col min="12552" max="12552" width="14.7109375" style="1" customWidth="1"/>
    <col min="12553" max="12553" width="11.42578125" style="1"/>
    <col min="12554" max="12554" width="32.140625" style="1" customWidth="1"/>
    <col min="12555" max="12566" width="11.42578125" style="1"/>
    <col min="12567" max="12567" width="31.85546875" style="1" customWidth="1"/>
    <col min="12568" max="12568" width="8.5703125" style="1" customWidth="1"/>
    <col min="12569" max="12569" width="5.140625" style="1" customWidth="1"/>
    <col min="12570" max="12570" width="15.5703125" style="1" customWidth="1"/>
    <col min="12571" max="12800" width="11.42578125" style="1"/>
    <col min="12801" max="12802" width="14.140625" style="1" customWidth="1"/>
    <col min="12803" max="12803" width="20" style="1" customWidth="1"/>
    <col min="12804" max="12807" width="11.42578125" style="1"/>
    <col min="12808" max="12808" width="14.7109375" style="1" customWidth="1"/>
    <col min="12809" max="12809" width="11.42578125" style="1"/>
    <col min="12810" max="12810" width="32.140625" style="1" customWidth="1"/>
    <col min="12811" max="12822" width="11.42578125" style="1"/>
    <col min="12823" max="12823" width="31.85546875" style="1" customWidth="1"/>
    <col min="12824" max="12824" width="8.5703125" style="1" customWidth="1"/>
    <col min="12825" max="12825" width="5.140625" style="1" customWidth="1"/>
    <col min="12826" max="12826" width="15.5703125" style="1" customWidth="1"/>
    <col min="12827" max="13056" width="11.42578125" style="1"/>
    <col min="13057" max="13058" width="14.140625" style="1" customWidth="1"/>
    <col min="13059" max="13059" width="20" style="1" customWidth="1"/>
    <col min="13060" max="13063" width="11.42578125" style="1"/>
    <col min="13064" max="13064" width="14.7109375" style="1" customWidth="1"/>
    <col min="13065" max="13065" width="11.42578125" style="1"/>
    <col min="13066" max="13066" width="32.140625" style="1" customWidth="1"/>
    <col min="13067" max="13078" width="11.42578125" style="1"/>
    <col min="13079" max="13079" width="31.85546875" style="1" customWidth="1"/>
    <col min="13080" max="13080" width="8.5703125" style="1" customWidth="1"/>
    <col min="13081" max="13081" width="5.140625" style="1" customWidth="1"/>
    <col min="13082" max="13082" width="15.5703125" style="1" customWidth="1"/>
    <col min="13083" max="13312" width="11.42578125" style="1"/>
    <col min="13313" max="13314" width="14.140625" style="1" customWidth="1"/>
    <col min="13315" max="13315" width="20" style="1" customWidth="1"/>
    <col min="13316" max="13319" width="11.42578125" style="1"/>
    <col min="13320" max="13320" width="14.7109375" style="1" customWidth="1"/>
    <col min="13321" max="13321" width="11.42578125" style="1"/>
    <col min="13322" max="13322" width="32.140625" style="1" customWidth="1"/>
    <col min="13323" max="13334" width="11.42578125" style="1"/>
    <col min="13335" max="13335" width="31.85546875" style="1" customWidth="1"/>
    <col min="13336" max="13336" width="8.5703125" style="1" customWidth="1"/>
    <col min="13337" max="13337" width="5.140625" style="1" customWidth="1"/>
    <col min="13338" max="13338" width="15.5703125" style="1" customWidth="1"/>
    <col min="13339" max="13568" width="11.42578125" style="1"/>
    <col min="13569" max="13570" width="14.140625" style="1" customWidth="1"/>
    <col min="13571" max="13571" width="20" style="1" customWidth="1"/>
    <col min="13572" max="13575" width="11.42578125" style="1"/>
    <col min="13576" max="13576" width="14.7109375" style="1" customWidth="1"/>
    <col min="13577" max="13577" width="11.42578125" style="1"/>
    <col min="13578" max="13578" width="32.140625" style="1" customWidth="1"/>
    <col min="13579" max="13590" width="11.42578125" style="1"/>
    <col min="13591" max="13591" width="31.85546875" style="1" customWidth="1"/>
    <col min="13592" max="13592" width="8.5703125" style="1" customWidth="1"/>
    <col min="13593" max="13593" width="5.140625" style="1" customWidth="1"/>
    <col min="13594" max="13594" width="15.5703125" style="1" customWidth="1"/>
    <col min="13595" max="13824" width="11.42578125" style="1"/>
    <col min="13825" max="13826" width="14.140625" style="1" customWidth="1"/>
    <col min="13827" max="13827" width="20" style="1" customWidth="1"/>
    <col min="13828" max="13831" width="11.42578125" style="1"/>
    <col min="13832" max="13832" width="14.7109375" style="1" customWidth="1"/>
    <col min="13833" max="13833" width="11.42578125" style="1"/>
    <col min="13834" max="13834" width="32.140625" style="1" customWidth="1"/>
    <col min="13835" max="13846" width="11.42578125" style="1"/>
    <col min="13847" max="13847" width="31.85546875" style="1" customWidth="1"/>
    <col min="13848" max="13848" width="8.5703125" style="1" customWidth="1"/>
    <col min="13849" max="13849" width="5.140625" style="1" customWidth="1"/>
    <col min="13850" max="13850" width="15.5703125" style="1" customWidth="1"/>
    <col min="13851" max="14080" width="11.42578125" style="1"/>
    <col min="14081" max="14082" width="14.140625" style="1" customWidth="1"/>
    <col min="14083" max="14083" width="20" style="1" customWidth="1"/>
    <col min="14084" max="14087" width="11.42578125" style="1"/>
    <col min="14088" max="14088" width="14.7109375" style="1" customWidth="1"/>
    <col min="14089" max="14089" width="11.42578125" style="1"/>
    <col min="14090" max="14090" width="32.140625" style="1" customWidth="1"/>
    <col min="14091" max="14102" width="11.42578125" style="1"/>
    <col min="14103" max="14103" width="31.85546875" style="1" customWidth="1"/>
    <col min="14104" max="14104" width="8.5703125" style="1" customWidth="1"/>
    <col min="14105" max="14105" width="5.140625" style="1" customWidth="1"/>
    <col min="14106" max="14106" width="15.5703125" style="1" customWidth="1"/>
    <col min="14107" max="14336" width="11.42578125" style="1"/>
    <col min="14337" max="14338" width="14.140625" style="1" customWidth="1"/>
    <col min="14339" max="14339" width="20" style="1" customWidth="1"/>
    <col min="14340" max="14343" width="11.42578125" style="1"/>
    <col min="14344" max="14344" width="14.7109375" style="1" customWidth="1"/>
    <col min="14345" max="14345" width="11.42578125" style="1"/>
    <col min="14346" max="14346" width="32.140625" style="1" customWidth="1"/>
    <col min="14347" max="14358" width="11.42578125" style="1"/>
    <col min="14359" max="14359" width="31.85546875" style="1" customWidth="1"/>
    <col min="14360" max="14360" width="8.5703125" style="1" customWidth="1"/>
    <col min="14361" max="14361" width="5.140625" style="1" customWidth="1"/>
    <col min="14362" max="14362" width="15.5703125" style="1" customWidth="1"/>
    <col min="14363" max="14592" width="11.42578125" style="1"/>
    <col min="14593" max="14594" width="14.140625" style="1" customWidth="1"/>
    <col min="14595" max="14595" width="20" style="1" customWidth="1"/>
    <col min="14596" max="14599" width="11.42578125" style="1"/>
    <col min="14600" max="14600" width="14.7109375" style="1" customWidth="1"/>
    <col min="14601" max="14601" width="11.42578125" style="1"/>
    <col min="14602" max="14602" width="32.140625" style="1" customWidth="1"/>
    <col min="14603" max="14614" width="11.42578125" style="1"/>
    <col min="14615" max="14615" width="31.85546875" style="1" customWidth="1"/>
    <col min="14616" max="14616" width="8.5703125" style="1" customWidth="1"/>
    <col min="14617" max="14617" width="5.140625" style="1" customWidth="1"/>
    <col min="14618" max="14618" width="15.5703125" style="1" customWidth="1"/>
    <col min="14619" max="14848" width="11.42578125" style="1"/>
    <col min="14849" max="14850" width="14.140625" style="1" customWidth="1"/>
    <col min="14851" max="14851" width="20" style="1" customWidth="1"/>
    <col min="14852" max="14855" width="11.42578125" style="1"/>
    <col min="14856" max="14856" width="14.7109375" style="1" customWidth="1"/>
    <col min="14857" max="14857" width="11.42578125" style="1"/>
    <col min="14858" max="14858" width="32.140625" style="1" customWidth="1"/>
    <col min="14859" max="14870" width="11.42578125" style="1"/>
    <col min="14871" max="14871" width="31.85546875" style="1" customWidth="1"/>
    <col min="14872" max="14872" width="8.5703125" style="1" customWidth="1"/>
    <col min="14873" max="14873" width="5.140625" style="1" customWidth="1"/>
    <col min="14874" max="14874" width="15.5703125" style="1" customWidth="1"/>
    <col min="14875" max="15104" width="11.42578125" style="1"/>
    <col min="15105" max="15106" width="14.140625" style="1" customWidth="1"/>
    <col min="15107" max="15107" width="20" style="1" customWidth="1"/>
    <col min="15108" max="15111" width="11.42578125" style="1"/>
    <col min="15112" max="15112" width="14.7109375" style="1" customWidth="1"/>
    <col min="15113" max="15113" width="11.42578125" style="1"/>
    <col min="15114" max="15114" width="32.140625" style="1" customWidth="1"/>
    <col min="15115" max="15126" width="11.42578125" style="1"/>
    <col min="15127" max="15127" width="31.85546875" style="1" customWidth="1"/>
    <col min="15128" max="15128" width="8.5703125" style="1" customWidth="1"/>
    <col min="15129" max="15129" width="5.140625" style="1" customWidth="1"/>
    <col min="15130" max="15130" width="15.5703125" style="1" customWidth="1"/>
    <col min="15131" max="15360" width="11.42578125" style="1"/>
    <col min="15361" max="15362" width="14.140625" style="1" customWidth="1"/>
    <col min="15363" max="15363" width="20" style="1" customWidth="1"/>
    <col min="15364" max="15367" width="11.42578125" style="1"/>
    <col min="15368" max="15368" width="14.7109375" style="1" customWidth="1"/>
    <col min="15369" max="15369" width="11.42578125" style="1"/>
    <col min="15370" max="15370" width="32.140625" style="1" customWidth="1"/>
    <col min="15371" max="15382" width="11.42578125" style="1"/>
    <col min="15383" max="15383" width="31.85546875" style="1" customWidth="1"/>
    <col min="15384" max="15384" width="8.5703125" style="1" customWidth="1"/>
    <col min="15385" max="15385" width="5.140625" style="1" customWidth="1"/>
    <col min="15386" max="15386" width="15.5703125" style="1" customWidth="1"/>
    <col min="15387" max="15616" width="11.42578125" style="1"/>
    <col min="15617" max="15618" width="14.140625" style="1" customWidth="1"/>
    <col min="15619" max="15619" width="20" style="1" customWidth="1"/>
    <col min="15620" max="15623" width="11.42578125" style="1"/>
    <col min="15624" max="15624" width="14.7109375" style="1" customWidth="1"/>
    <col min="15625" max="15625" width="11.42578125" style="1"/>
    <col min="15626" max="15626" width="32.140625" style="1" customWidth="1"/>
    <col min="15627" max="15638" width="11.42578125" style="1"/>
    <col min="15639" max="15639" width="31.85546875" style="1" customWidth="1"/>
    <col min="15640" max="15640" width="8.5703125" style="1" customWidth="1"/>
    <col min="15641" max="15641" width="5.140625" style="1" customWidth="1"/>
    <col min="15642" max="15642" width="15.5703125" style="1" customWidth="1"/>
    <col min="15643" max="15872" width="11.42578125" style="1"/>
    <col min="15873" max="15874" width="14.140625" style="1" customWidth="1"/>
    <col min="15875" max="15875" width="20" style="1" customWidth="1"/>
    <col min="15876" max="15879" width="11.42578125" style="1"/>
    <col min="15880" max="15880" width="14.7109375" style="1" customWidth="1"/>
    <col min="15881" max="15881" width="11.42578125" style="1"/>
    <col min="15882" max="15882" width="32.140625" style="1" customWidth="1"/>
    <col min="15883" max="15894" width="11.42578125" style="1"/>
    <col min="15895" max="15895" width="31.85546875" style="1" customWidth="1"/>
    <col min="15896" max="15896" width="8.5703125" style="1" customWidth="1"/>
    <col min="15897" max="15897" width="5.140625" style="1" customWidth="1"/>
    <col min="15898" max="15898" width="15.5703125" style="1" customWidth="1"/>
    <col min="15899" max="16128" width="11.42578125" style="1"/>
    <col min="16129" max="16130" width="14.140625" style="1" customWidth="1"/>
    <col min="16131" max="16131" width="20" style="1" customWidth="1"/>
    <col min="16132" max="16135" width="11.42578125" style="1"/>
    <col min="16136" max="16136" width="14.7109375" style="1" customWidth="1"/>
    <col min="16137" max="16137" width="11.42578125" style="1"/>
    <col min="16138" max="16138" width="32.140625" style="1" customWidth="1"/>
    <col min="16139" max="16150" width="11.42578125" style="1"/>
    <col min="16151" max="16151" width="31.85546875" style="1" customWidth="1"/>
    <col min="16152" max="16152" width="8.5703125" style="1" customWidth="1"/>
    <col min="16153" max="16153" width="5.140625" style="1" customWidth="1"/>
    <col min="16154" max="16154" width="15.5703125" style="1" customWidth="1"/>
    <col min="16155" max="16384" width="11.42578125" style="1"/>
  </cols>
  <sheetData>
    <row r="1" spans="1:27" ht="15">
      <c r="A1" s="10" t="str">
        <f xml:space="preserve"> IF(Feuil1!B15="","",  UPPER(MID(Feuil1!B15,1,1)) &amp;  MID(LOWER(TRIM(Feuil1!B15)),2,LEN(Feuil1!B15)-1))</f>
        <v>[exemple : eugénie]</v>
      </c>
      <c r="B1" s="10" t="str">
        <f>UPPER(MID($A1,1,1)) &amp; MID($A1,2,LEN(A1)-1)</f>
        <v>[exemple : eugénie]</v>
      </c>
      <c r="C1" s="1">
        <f>SEARCH(" ",$A1,1)</f>
        <v>9</v>
      </c>
      <c r="D1" s="1">
        <f>IF(ISERROR($C1),0,SEARCH(" ",$A1))</f>
        <v>9</v>
      </c>
      <c r="E1" s="11" t="str">
        <f>IF(D1&gt;0,UPPER(MID($A1,1,1))&amp; MID($A1,2,D1-1),"X") &amp;IF(D1&gt;0,UPPER(MID($A1,D1+1,1))&amp; MID($A1,D1+2, LEN($A1)-D1),"")</f>
        <v>[exemple : eugénie]</v>
      </c>
      <c r="F1" s="1" t="e">
        <f>SEARCH("-",$A1,1)</f>
        <v>#VALUE!</v>
      </c>
      <c r="G1" s="1">
        <f>IF(ISERROR($F1),0,SEARCH("-",$A1))</f>
        <v>0</v>
      </c>
      <c r="H1" s="11" t="str">
        <f>IF(G1&gt;0,UPPER(MID($A1,1,1))&amp; MID($A1,2,G1-1),"X") &amp;IF(G1&gt;0,UPPER(MID($A1,G1+1,1))&amp; MID($A1,G1+2, LEN($A1)-G1),"")</f>
        <v>X</v>
      </c>
      <c r="I1" s="1" t="str">
        <f>IF($A1="","",IF(D1&gt;0,E1,IF(G1&gt;0,H1,A1)))</f>
        <v>[exemple : eugénie]</v>
      </c>
      <c r="J1" s="7" t="str">
        <f>LOWER(TRIM(Feuil1!D15))</f>
        <v>[exemple:eugenie.grandet@monsite.fr]</v>
      </c>
      <c r="K1" s="10" t="b">
        <f t="shared" ref="K1:K50" si="0">IF(SEARCH("@",J1 &amp; "@")&lt;LEN(J1),TRUE,FALSE)</f>
        <v>1</v>
      </c>
      <c r="L1" s="10" t="b">
        <f t="shared" ref="L1:L7" si="1" xml:space="preserve"> LEN(MID(J1,SEARCH("@",J1&amp;"@"),LEN(J1)+1-SEARCH("@",J1&amp;"@")))    &gt;     SEARCH(".",              MID(J1,SEARCH("@",J1&amp;"@"),LEN(J1)+1-SEARCH("@",J1&amp;"@"))&amp;".")</f>
        <v>1</v>
      </c>
      <c r="M1" s="1" t="b">
        <f t="shared" ref="M1:M50" si="2">IF(SEARCH(" ",J1 &amp; " ")&lt;LEN(J1),FALSE,TRUE)</f>
        <v>1</v>
      </c>
      <c r="N1" s="1" t="b">
        <f t="shared" ref="N1:N64" si="3">ISERROR(SEARCH("é",$J1))</f>
        <v>1</v>
      </c>
      <c r="O1" s="1" t="b">
        <f t="shared" ref="O1:O64" si="4">ISERROR(SEARCH("è",$J1))</f>
        <v>1</v>
      </c>
      <c r="P1" s="1" t="b">
        <f t="shared" ref="P1:P64" si="5">ISERROR(SEARCH("ê",$J1))</f>
        <v>1</v>
      </c>
      <c r="Q1" s="1" t="b">
        <f t="shared" ref="Q1:Q64" si="6">ISERROR(SEARCH("ç",$J1))</f>
        <v>1</v>
      </c>
      <c r="R1" s="1" t="b">
        <f t="shared" ref="R1:R64" si="7">ISERROR(SEARCH("à",$J1))</f>
        <v>1</v>
      </c>
      <c r="S1" s="1" t="b">
        <f t="shared" ref="S1:S64" si="8">ISERROR(SEARCH("â",$J1))</f>
        <v>1</v>
      </c>
      <c r="T1" s="1" t="b">
        <f t="shared" ref="T1:T64" si="9">ISERROR(SEARCH("ô",$J1))</f>
        <v>1</v>
      </c>
      <c r="U1" s="1" t="b">
        <f t="shared" ref="U1:U64" si="10">ISERROR(SEARCH("ù",$J1))</f>
        <v>1</v>
      </c>
      <c r="V1" s="1" t="b">
        <f>AND(K1,L1,M1,N1,O1,P1,Q1,R1,S1,T1,U1)</f>
        <v>1</v>
      </c>
      <c r="W1" s="1" t="str">
        <f t="shared" ref="W1:W50" si="11">IF(A1="","",IF(V1,J1,"[" &amp; J1&amp;"]"))</f>
        <v>[exemple:eugenie.grandet@monsite.fr]</v>
      </c>
      <c r="X1" s="1" t="str">
        <f t="shared" ref="X1:X20" si="12">IF(AND(A1&lt;&gt;"",V1=FALSE),"D" &amp;Y1&amp;" et ","")</f>
        <v/>
      </c>
      <c r="Y1" s="10" t="s">
        <v>64</v>
      </c>
      <c r="Z1" s="1" t="str">
        <f>X1</f>
        <v/>
      </c>
      <c r="AA1" s="10">
        <f>IF(X1="",0,1)</f>
        <v>0</v>
      </c>
    </row>
    <row r="2" spans="1:27" ht="15">
      <c r="A2" s="10" t="str">
        <f xml:space="preserve"> IF(Feuil1!B16="","",  UPPER(MID(Feuil1!B16,1,1)) &amp;  MID(LOWER(TRIM(Feuil1!B16)),2,LEN(Feuil1!B16)-1))</f>
        <v/>
      </c>
      <c r="B2" s="10" t="e">
        <f t="shared" ref="B2:B50" si="13">UPPER(MID($A2,1,1)) &amp; MID($A2,2,LEN(A2)-1)</f>
        <v>#VALUE!</v>
      </c>
      <c r="C2" s="1" t="e">
        <f t="shared" ref="C2:C65" si="14">SEARCH(" ",$A2,1)</f>
        <v>#VALUE!</v>
      </c>
      <c r="D2" s="1">
        <f t="shared" ref="D2:D65" si="15">IF(ISERROR($C2),0,SEARCH(" ",$A2))</f>
        <v>0</v>
      </c>
      <c r="E2" s="11" t="str">
        <f t="shared" ref="E2:E50" si="16">IF(D2&gt;0,UPPER(MID($A2,1,1))&amp; MID($A2,2,D2-1),"X") &amp;IF(D2&gt;0,UPPER(MID($A2,D2+1,1))&amp; MID($A2,D2+2, LEN($A2)-D2),"")</f>
        <v>X</v>
      </c>
      <c r="F2" s="1" t="e">
        <f t="shared" ref="F2:F65" si="17">SEARCH("-",$A2,1)</f>
        <v>#VALUE!</v>
      </c>
      <c r="G2" s="1">
        <f t="shared" ref="G2:G65" si="18">IF(ISERROR($F2),0,SEARCH("-",$A2))</f>
        <v>0</v>
      </c>
      <c r="H2" s="11" t="str">
        <f t="shared" ref="H2:H50" si="19">IF(G2&gt;0,UPPER(MID($A2,1,1))&amp; MID($A2,2,G2-1),"X") &amp;IF(G2&gt;0,UPPER(MID($A2,G2+1,1))&amp; MID($A2,G2+2, LEN($A2)-G2),"")</f>
        <v>X</v>
      </c>
      <c r="I2" s="1" t="str">
        <f t="shared" ref="I2:I50" si="20">IF($A2="","",IF(D2&gt;0,E2,IF(G2&gt;0,H2,A2)))</f>
        <v/>
      </c>
      <c r="J2" s="7" t="str">
        <f>LOWER(TRIM(Feuil1!D16))</f>
        <v/>
      </c>
      <c r="K2" s="1" t="b">
        <f t="shared" si="0"/>
        <v>0</v>
      </c>
      <c r="L2" s="1" t="b">
        <f xml:space="preserve"> LEN(MID(J2,SEARCH("@",J2&amp;"@"),LEN(J2)+1-SEARCH("@",J2&amp;"@")))    &gt;     SEARCH(".",              MID(J2,SEARCH("@",J2&amp;"@"),LEN(J2)+1-SEARCH("@",J2&amp;"@"))&amp;".")</f>
        <v>0</v>
      </c>
      <c r="M2" s="1" t="b">
        <f t="shared" ref="M2:M7" si="21">IF(SEARCH(" ",J2 &amp; " ")&lt;LEN(J2),FALSE,TRUE)</f>
        <v>1</v>
      </c>
      <c r="N2" s="1" t="b">
        <f t="shared" si="3"/>
        <v>1</v>
      </c>
      <c r="O2" s="1" t="b">
        <f t="shared" si="4"/>
        <v>1</v>
      </c>
      <c r="P2" s="1" t="b">
        <f t="shared" si="5"/>
        <v>1</v>
      </c>
      <c r="Q2" s="1" t="b">
        <f t="shared" si="6"/>
        <v>1</v>
      </c>
      <c r="R2" s="1" t="b">
        <f t="shared" si="7"/>
        <v>1</v>
      </c>
      <c r="S2" s="1" t="b">
        <f t="shared" si="8"/>
        <v>1</v>
      </c>
      <c r="T2" s="1" t="b">
        <f t="shared" si="9"/>
        <v>1</v>
      </c>
      <c r="U2" s="1" t="b">
        <f t="shared" si="10"/>
        <v>1</v>
      </c>
      <c r="V2" s="1" t="b">
        <f t="shared" ref="V2:V50" si="22">AND(K2,L2,M2,N2,O2,P2,Q2,R2,S2,T2,U2)</f>
        <v>0</v>
      </c>
      <c r="W2" s="1" t="str">
        <f t="shared" si="11"/>
        <v/>
      </c>
      <c r="X2" s="1" t="str">
        <f t="shared" si="12"/>
        <v/>
      </c>
      <c r="Y2" s="1" t="str">
        <f t="shared" ref="Y2:Y65" si="23">FIXED(VALUE(Y1)+1,0)</f>
        <v>16</v>
      </c>
      <c r="Z2" s="1" t="str">
        <f>Z1&amp;""&amp;X2</f>
        <v/>
      </c>
      <c r="AA2" s="10">
        <f>IF(X2="",0,1)</f>
        <v>0</v>
      </c>
    </row>
    <row r="3" spans="1:27" ht="15">
      <c r="A3" s="10" t="str">
        <f xml:space="preserve"> IF(Feuil1!B17="","",  UPPER(MID(Feuil1!B17,1,1)) &amp;  MID(LOWER(TRIM(Feuil1!B17)),2,LEN(Feuil1!B17)-1))</f>
        <v/>
      </c>
      <c r="B3" s="10" t="e">
        <f t="shared" si="13"/>
        <v>#VALUE!</v>
      </c>
      <c r="C3" s="1" t="e">
        <f t="shared" si="14"/>
        <v>#VALUE!</v>
      </c>
      <c r="D3" s="1">
        <f t="shared" si="15"/>
        <v>0</v>
      </c>
      <c r="E3" s="11" t="str">
        <f t="shared" si="16"/>
        <v>X</v>
      </c>
      <c r="F3" s="1" t="e">
        <f t="shared" si="17"/>
        <v>#VALUE!</v>
      </c>
      <c r="G3" s="1">
        <f t="shared" si="18"/>
        <v>0</v>
      </c>
      <c r="H3" s="11" t="str">
        <f t="shared" si="19"/>
        <v>X</v>
      </c>
      <c r="I3" s="1" t="str">
        <f t="shared" si="20"/>
        <v/>
      </c>
      <c r="J3" s="7" t="str">
        <f>LOWER(TRIM(Feuil1!D17))</f>
        <v/>
      </c>
      <c r="K3" s="1" t="b">
        <f t="shared" si="0"/>
        <v>0</v>
      </c>
      <c r="L3" s="10" t="b">
        <f t="shared" si="1"/>
        <v>0</v>
      </c>
      <c r="M3" s="1" t="b">
        <f t="shared" si="21"/>
        <v>1</v>
      </c>
      <c r="N3" s="1" t="b">
        <f t="shared" si="3"/>
        <v>1</v>
      </c>
      <c r="O3" s="1" t="b">
        <f t="shared" si="4"/>
        <v>1</v>
      </c>
      <c r="P3" s="1" t="b">
        <f t="shared" si="5"/>
        <v>1</v>
      </c>
      <c r="Q3" s="1" t="b">
        <f t="shared" si="6"/>
        <v>1</v>
      </c>
      <c r="R3" s="1" t="b">
        <f t="shared" si="7"/>
        <v>1</v>
      </c>
      <c r="S3" s="1" t="b">
        <f t="shared" si="8"/>
        <v>1</v>
      </c>
      <c r="T3" s="1" t="b">
        <f t="shared" si="9"/>
        <v>1</v>
      </c>
      <c r="U3" s="1" t="b">
        <f t="shared" si="10"/>
        <v>1</v>
      </c>
      <c r="V3" s="1" t="b">
        <f t="shared" si="22"/>
        <v>0</v>
      </c>
      <c r="W3" s="1" t="str">
        <f t="shared" si="11"/>
        <v/>
      </c>
      <c r="X3" s="1" t="str">
        <f t="shared" si="12"/>
        <v/>
      </c>
      <c r="Y3" s="1" t="str">
        <f t="shared" si="23"/>
        <v>17</v>
      </c>
      <c r="Z3" s="1" t="str">
        <f t="shared" ref="Z3:Z19" si="24">Z2&amp;""&amp;X3</f>
        <v/>
      </c>
      <c r="AA3" s="10">
        <f t="shared" ref="AA3:AA50" si="25">IF(X3="",0,1)</f>
        <v>0</v>
      </c>
    </row>
    <row r="4" spans="1:27" ht="15">
      <c r="A4" s="10" t="str">
        <f xml:space="preserve"> IF(Feuil1!B18="","",  UPPER(MID(Feuil1!B18,1,1)) &amp;  MID(LOWER(TRIM(Feuil1!B18)),2,LEN(Feuil1!B18)-1))</f>
        <v/>
      </c>
      <c r="B4" s="10" t="e">
        <f t="shared" si="13"/>
        <v>#VALUE!</v>
      </c>
      <c r="C4" s="1" t="e">
        <f t="shared" si="14"/>
        <v>#VALUE!</v>
      </c>
      <c r="D4" s="1">
        <f t="shared" si="15"/>
        <v>0</v>
      </c>
      <c r="E4" s="11" t="str">
        <f t="shared" si="16"/>
        <v>X</v>
      </c>
      <c r="F4" s="1" t="e">
        <f t="shared" si="17"/>
        <v>#VALUE!</v>
      </c>
      <c r="G4" s="1">
        <f t="shared" si="18"/>
        <v>0</v>
      </c>
      <c r="H4" s="11" t="str">
        <f t="shared" si="19"/>
        <v>X</v>
      </c>
      <c r="I4" s="1" t="str">
        <f t="shared" si="20"/>
        <v/>
      </c>
      <c r="J4" s="7" t="str">
        <f>LOWER(TRIM(Feuil1!D18))</f>
        <v/>
      </c>
      <c r="K4" s="1" t="b">
        <f t="shared" si="0"/>
        <v>0</v>
      </c>
      <c r="L4" s="10" t="b">
        <f t="shared" si="1"/>
        <v>0</v>
      </c>
      <c r="M4" s="1" t="b">
        <f t="shared" si="21"/>
        <v>1</v>
      </c>
      <c r="N4" s="1" t="b">
        <f t="shared" si="3"/>
        <v>1</v>
      </c>
      <c r="O4" s="1" t="b">
        <f t="shared" si="4"/>
        <v>1</v>
      </c>
      <c r="P4" s="1" t="b">
        <f t="shared" si="5"/>
        <v>1</v>
      </c>
      <c r="Q4" s="1" t="b">
        <f t="shared" si="6"/>
        <v>1</v>
      </c>
      <c r="R4" s="1" t="b">
        <f t="shared" si="7"/>
        <v>1</v>
      </c>
      <c r="S4" s="1" t="b">
        <f t="shared" si="8"/>
        <v>1</v>
      </c>
      <c r="T4" s="1" t="b">
        <f t="shared" si="9"/>
        <v>1</v>
      </c>
      <c r="U4" s="1" t="b">
        <f t="shared" si="10"/>
        <v>1</v>
      </c>
      <c r="V4" s="1" t="b">
        <f t="shared" si="22"/>
        <v>0</v>
      </c>
      <c r="W4" s="1" t="str">
        <f t="shared" si="11"/>
        <v/>
      </c>
      <c r="X4" s="1" t="str">
        <f t="shared" si="12"/>
        <v/>
      </c>
      <c r="Y4" s="1" t="str">
        <f t="shared" si="23"/>
        <v>18</v>
      </c>
      <c r="Z4" s="1" t="str">
        <f t="shared" si="24"/>
        <v/>
      </c>
      <c r="AA4" s="10">
        <f t="shared" si="25"/>
        <v>0</v>
      </c>
    </row>
    <row r="5" spans="1:27" ht="15">
      <c r="A5" s="10" t="str">
        <f xml:space="preserve"> IF(Feuil1!B19="","",  UPPER(MID(Feuil1!B19,1,1)) &amp;  MID(LOWER(TRIM(Feuil1!B19)),2,LEN(Feuil1!B19)-1))</f>
        <v/>
      </c>
      <c r="B5" s="10" t="e">
        <f t="shared" si="13"/>
        <v>#VALUE!</v>
      </c>
      <c r="C5" s="1" t="e">
        <f t="shared" si="14"/>
        <v>#VALUE!</v>
      </c>
      <c r="D5" s="1">
        <f t="shared" si="15"/>
        <v>0</v>
      </c>
      <c r="E5" s="11" t="str">
        <f t="shared" si="16"/>
        <v>X</v>
      </c>
      <c r="F5" s="1" t="e">
        <f t="shared" si="17"/>
        <v>#VALUE!</v>
      </c>
      <c r="G5" s="1">
        <f t="shared" si="18"/>
        <v>0</v>
      </c>
      <c r="H5" s="11" t="str">
        <f t="shared" si="19"/>
        <v>X</v>
      </c>
      <c r="I5" s="1" t="str">
        <f t="shared" si="20"/>
        <v/>
      </c>
      <c r="J5" s="7" t="str">
        <f>LOWER(TRIM(Feuil1!D19))</f>
        <v/>
      </c>
      <c r="K5" s="1" t="b">
        <f t="shared" si="0"/>
        <v>0</v>
      </c>
      <c r="L5" s="10" t="b">
        <f t="shared" si="1"/>
        <v>0</v>
      </c>
      <c r="M5" s="1" t="b">
        <f t="shared" si="21"/>
        <v>1</v>
      </c>
      <c r="N5" s="1" t="b">
        <f t="shared" si="3"/>
        <v>1</v>
      </c>
      <c r="O5" s="1" t="b">
        <f t="shared" si="4"/>
        <v>1</v>
      </c>
      <c r="P5" s="1" t="b">
        <f t="shared" si="5"/>
        <v>1</v>
      </c>
      <c r="Q5" s="1" t="b">
        <f t="shared" si="6"/>
        <v>1</v>
      </c>
      <c r="R5" s="1" t="b">
        <f t="shared" si="7"/>
        <v>1</v>
      </c>
      <c r="S5" s="1" t="b">
        <f t="shared" si="8"/>
        <v>1</v>
      </c>
      <c r="T5" s="1" t="b">
        <f t="shared" si="9"/>
        <v>1</v>
      </c>
      <c r="U5" s="1" t="b">
        <f t="shared" si="10"/>
        <v>1</v>
      </c>
      <c r="V5" s="1" t="b">
        <f t="shared" si="22"/>
        <v>0</v>
      </c>
      <c r="W5" s="1" t="str">
        <f t="shared" si="11"/>
        <v/>
      </c>
      <c r="X5" s="1" t="str">
        <f t="shared" si="12"/>
        <v/>
      </c>
      <c r="Y5" s="1" t="str">
        <f t="shared" si="23"/>
        <v>19</v>
      </c>
      <c r="Z5" s="1" t="str">
        <f t="shared" si="24"/>
        <v/>
      </c>
      <c r="AA5" s="10">
        <f t="shared" si="25"/>
        <v>0</v>
      </c>
    </row>
    <row r="6" spans="1:27" ht="15">
      <c r="A6" s="10" t="str">
        <f xml:space="preserve"> IF(Feuil1!B20="","",  UPPER(MID(Feuil1!B20,1,1)) &amp;  MID(LOWER(TRIM(Feuil1!B20)),2,LEN(Feuil1!B20)-1))</f>
        <v/>
      </c>
      <c r="B6" s="10" t="e">
        <f t="shared" si="13"/>
        <v>#VALUE!</v>
      </c>
      <c r="C6" s="1" t="e">
        <f t="shared" si="14"/>
        <v>#VALUE!</v>
      </c>
      <c r="D6" s="1">
        <f t="shared" si="15"/>
        <v>0</v>
      </c>
      <c r="E6" s="11" t="str">
        <f t="shared" si="16"/>
        <v>X</v>
      </c>
      <c r="F6" s="1" t="e">
        <f t="shared" si="17"/>
        <v>#VALUE!</v>
      </c>
      <c r="G6" s="1">
        <f t="shared" si="18"/>
        <v>0</v>
      </c>
      <c r="H6" s="11" t="str">
        <f t="shared" si="19"/>
        <v>X</v>
      </c>
      <c r="I6" s="1" t="str">
        <f t="shared" si="20"/>
        <v/>
      </c>
      <c r="J6" s="7" t="str">
        <f>LOWER(TRIM(Feuil1!D20))</f>
        <v/>
      </c>
      <c r="K6" s="1" t="b">
        <f t="shared" si="0"/>
        <v>0</v>
      </c>
      <c r="L6" s="10" t="b">
        <f t="shared" si="1"/>
        <v>0</v>
      </c>
      <c r="M6" s="1" t="b">
        <f t="shared" si="21"/>
        <v>1</v>
      </c>
      <c r="N6" s="1" t="b">
        <f t="shared" si="3"/>
        <v>1</v>
      </c>
      <c r="O6" s="1" t="b">
        <f t="shared" si="4"/>
        <v>1</v>
      </c>
      <c r="P6" s="1" t="b">
        <f t="shared" si="5"/>
        <v>1</v>
      </c>
      <c r="Q6" s="1" t="b">
        <f t="shared" si="6"/>
        <v>1</v>
      </c>
      <c r="R6" s="1" t="b">
        <f t="shared" si="7"/>
        <v>1</v>
      </c>
      <c r="S6" s="1" t="b">
        <f t="shared" si="8"/>
        <v>1</v>
      </c>
      <c r="T6" s="1" t="b">
        <f t="shared" si="9"/>
        <v>1</v>
      </c>
      <c r="U6" s="1" t="b">
        <f t="shared" si="10"/>
        <v>1</v>
      </c>
      <c r="V6" s="1" t="b">
        <f t="shared" si="22"/>
        <v>0</v>
      </c>
      <c r="W6" s="1" t="str">
        <f t="shared" si="11"/>
        <v/>
      </c>
      <c r="X6" s="1" t="str">
        <f t="shared" si="12"/>
        <v/>
      </c>
      <c r="Y6" s="1" t="str">
        <f t="shared" si="23"/>
        <v>20</v>
      </c>
      <c r="Z6" s="1" t="str">
        <f t="shared" si="24"/>
        <v/>
      </c>
      <c r="AA6" s="10">
        <f t="shared" si="25"/>
        <v>0</v>
      </c>
    </row>
    <row r="7" spans="1:27" ht="15">
      <c r="A7" s="10" t="str">
        <f xml:space="preserve"> IF(Feuil1!B21="","",  UPPER(MID(Feuil1!B21,1,1)) &amp;  MID(LOWER(TRIM(Feuil1!B21)),2,LEN(Feuil1!B21)-1))</f>
        <v/>
      </c>
      <c r="B7" s="10" t="e">
        <f t="shared" si="13"/>
        <v>#VALUE!</v>
      </c>
      <c r="C7" s="1" t="e">
        <f t="shared" si="14"/>
        <v>#VALUE!</v>
      </c>
      <c r="D7" s="1">
        <f t="shared" si="15"/>
        <v>0</v>
      </c>
      <c r="E7" s="11" t="str">
        <f t="shared" si="16"/>
        <v>X</v>
      </c>
      <c r="F7" s="1" t="e">
        <f t="shared" si="17"/>
        <v>#VALUE!</v>
      </c>
      <c r="G7" s="1">
        <f t="shared" si="18"/>
        <v>0</v>
      </c>
      <c r="H7" s="11" t="str">
        <f t="shared" si="19"/>
        <v>X</v>
      </c>
      <c r="I7" s="1" t="str">
        <f t="shared" si="20"/>
        <v/>
      </c>
      <c r="J7" s="7" t="str">
        <f>LOWER(TRIM(Feuil1!D21))</f>
        <v/>
      </c>
      <c r="K7" s="1" t="b">
        <f t="shared" si="0"/>
        <v>0</v>
      </c>
      <c r="L7" s="10" t="b">
        <f t="shared" si="1"/>
        <v>0</v>
      </c>
      <c r="M7" s="1" t="b">
        <f t="shared" si="21"/>
        <v>1</v>
      </c>
      <c r="N7" s="1" t="b">
        <f t="shared" si="3"/>
        <v>1</v>
      </c>
      <c r="O7" s="1" t="b">
        <f t="shared" si="4"/>
        <v>1</v>
      </c>
      <c r="P7" s="1" t="b">
        <f t="shared" si="5"/>
        <v>1</v>
      </c>
      <c r="Q7" s="1" t="b">
        <f t="shared" si="6"/>
        <v>1</v>
      </c>
      <c r="R7" s="1" t="b">
        <f t="shared" si="7"/>
        <v>1</v>
      </c>
      <c r="S7" s="1" t="b">
        <f t="shared" si="8"/>
        <v>1</v>
      </c>
      <c r="T7" s="1" t="b">
        <f t="shared" si="9"/>
        <v>1</v>
      </c>
      <c r="U7" s="1" t="b">
        <f t="shared" si="10"/>
        <v>1</v>
      </c>
      <c r="V7" s="1" t="b">
        <f t="shared" si="22"/>
        <v>0</v>
      </c>
      <c r="W7" s="1" t="str">
        <f t="shared" si="11"/>
        <v/>
      </c>
      <c r="X7" s="1" t="str">
        <f t="shared" si="12"/>
        <v/>
      </c>
      <c r="Y7" s="1" t="str">
        <f t="shared" si="23"/>
        <v>21</v>
      </c>
      <c r="Z7" s="1" t="str">
        <f t="shared" si="24"/>
        <v/>
      </c>
      <c r="AA7" s="10">
        <f t="shared" si="25"/>
        <v>0</v>
      </c>
    </row>
    <row r="8" spans="1:27" ht="15">
      <c r="A8" s="10" t="str">
        <f xml:space="preserve"> IF(Feuil1!B22="","",  UPPER(MID(Feuil1!B22,1,1)) &amp;  MID(LOWER(TRIM(Feuil1!B22)),2,LEN(Feuil1!B22)-1))</f>
        <v/>
      </c>
      <c r="B8" s="10" t="e">
        <f t="shared" si="13"/>
        <v>#VALUE!</v>
      </c>
      <c r="C8" s="1" t="e">
        <f t="shared" si="14"/>
        <v>#VALUE!</v>
      </c>
      <c r="D8" s="1">
        <f t="shared" si="15"/>
        <v>0</v>
      </c>
      <c r="E8" s="11" t="str">
        <f t="shared" si="16"/>
        <v>X</v>
      </c>
      <c r="F8" s="1" t="e">
        <f t="shared" si="17"/>
        <v>#VALUE!</v>
      </c>
      <c r="G8" s="1">
        <f t="shared" si="18"/>
        <v>0</v>
      </c>
      <c r="H8" s="11" t="str">
        <f t="shared" si="19"/>
        <v>X</v>
      </c>
      <c r="I8" s="1" t="str">
        <f t="shared" si="20"/>
        <v/>
      </c>
      <c r="J8" s="7" t="str">
        <f>LOWER(TRIM(Feuil1!D22))</f>
        <v/>
      </c>
      <c r="K8" s="1" t="b">
        <f t="shared" si="0"/>
        <v>0</v>
      </c>
      <c r="L8" s="10" t="b">
        <f xml:space="preserve"> LEN(MID(J8,SEARCH("@",J8&amp;"@"),LEN(J8)+1-SEARCH("@",J8&amp;"@")))    &gt;     SEARCH(".",              MID(J8,SEARCH("@",J8&amp;"@"),LEN(J8)+1-SEARCH("@",J8&amp;"@"))&amp;".")</f>
        <v>0</v>
      </c>
      <c r="M8" s="1" t="b">
        <f t="shared" si="2"/>
        <v>1</v>
      </c>
      <c r="N8" s="1" t="b">
        <f t="shared" si="3"/>
        <v>1</v>
      </c>
      <c r="O8" s="1" t="b">
        <f t="shared" si="4"/>
        <v>1</v>
      </c>
      <c r="P8" s="1" t="b">
        <f t="shared" si="5"/>
        <v>1</v>
      </c>
      <c r="Q8" s="1" t="b">
        <f t="shared" si="6"/>
        <v>1</v>
      </c>
      <c r="R8" s="1" t="b">
        <f t="shared" si="7"/>
        <v>1</v>
      </c>
      <c r="S8" s="1" t="b">
        <f t="shared" si="8"/>
        <v>1</v>
      </c>
      <c r="T8" s="1" t="b">
        <f t="shared" si="9"/>
        <v>1</v>
      </c>
      <c r="U8" s="1" t="b">
        <f t="shared" si="10"/>
        <v>1</v>
      </c>
      <c r="V8" s="1" t="b">
        <f t="shared" si="22"/>
        <v>0</v>
      </c>
      <c r="W8" s="1" t="str">
        <f t="shared" si="11"/>
        <v/>
      </c>
      <c r="X8" s="1" t="str">
        <f t="shared" si="12"/>
        <v/>
      </c>
      <c r="Y8" s="1" t="str">
        <f t="shared" si="23"/>
        <v>22</v>
      </c>
      <c r="Z8" s="1" t="str">
        <f t="shared" si="24"/>
        <v/>
      </c>
      <c r="AA8" s="10">
        <f t="shared" si="25"/>
        <v>0</v>
      </c>
    </row>
    <row r="9" spans="1:27" ht="15">
      <c r="A9" s="10" t="str">
        <f xml:space="preserve"> IF(Feuil1!B23="","",  UPPER(MID(Feuil1!B23,1,1)) &amp;  MID(LOWER(TRIM(Feuil1!B23)),2,LEN(Feuil1!B23)-1))</f>
        <v/>
      </c>
      <c r="B9" s="10" t="e">
        <f t="shared" si="13"/>
        <v>#VALUE!</v>
      </c>
      <c r="C9" s="1" t="e">
        <f t="shared" si="14"/>
        <v>#VALUE!</v>
      </c>
      <c r="D9" s="1">
        <f t="shared" si="15"/>
        <v>0</v>
      </c>
      <c r="E9" s="11" t="str">
        <f t="shared" si="16"/>
        <v>X</v>
      </c>
      <c r="F9" s="1" t="e">
        <f t="shared" si="17"/>
        <v>#VALUE!</v>
      </c>
      <c r="G9" s="1">
        <f t="shared" si="18"/>
        <v>0</v>
      </c>
      <c r="H9" s="11" t="str">
        <f t="shared" si="19"/>
        <v>X</v>
      </c>
      <c r="I9" s="1" t="str">
        <f t="shared" si="20"/>
        <v/>
      </c>
      <c r="J9" s="7" t="str">
        <f>LOWER(TRIM(Feuil1!D23))</f>
        <v/>
      </c>
      <c r="K9" s="1" t="b">
        <f t="shared" si="0"/>
        <v>0</v>
      </c>
      <c r="L9" s="10" t="b">
        <f xml:space="preserve"> LEN(MID(J9,SEARCH("@",J9&amp;"@"),LEN(J9)+1-SEARCH("@",J9&amp;"@")))    &gt;     SEARCH(".",              MID(J9,SEARCH("@",J9&amp;"@"),LEN(J9)+1-SEARCH("@",J9&amp;"@"))&amp;".")</f>
        <v>0</v>
      </c>
      <c r="M9" s="1" t="b">
        <f t="shared" si="2"/>
        <v>1</v>
      </c>
      <c r="N9" s="1" t="b">
        <f t="shared" si="3"/>
        <v>1</v>
      </c>
      <c r="O9" s="1" t="b">
        <f t="shared" si="4"/>
        <v>1</v>
      </c>
      <c r="P9" s="1" t="b">
        <f t="shared" si="5"/>
        <v>1</v>
      </c>
      <c r="Q9" s="1" t="b">
        <f t="shared" si="6"/>
        <v>1</v>
      </c>
      <c r="R9" s="1" t="b">
        <f t="shared" si="7"/>
        <v>1</v>
      </c>
      <c r="S9" s="1" t="b">
        <f t="shared" si="8"/>
        <v>1</v>
      </c>
      <c r="T9" s="1" t="b">
        <f t="shared" si="9"/>
        <v>1</v>
      </c>
      <c r="U9" s="1" t="b">
        <f t="shared" si="10"/>
        <v>1</v>
      </c>
      <c r="V9" s="1" t="b">
        <f t="shared" si="22"/>
        <v>0</v>
      </c>
      <c r="W9" s="1" t="str">
        <f t="shared" si="11"/>
        <v/>
      </c>
      <c r="X9" s="1" t="str">
        <f t="shared" si="12"/>
        <v/>
      </c>
      <c r="Y9" s="1" t="str">
        <f t="shared" si="23"/>
        <v>23</v>
      </c>
      <c r="Z9" s="1" t="str">
        <f t="shared" si="24"/>
        <v/>
      </c>
      <c r="AA9" s="10">
        <f t="shared" si="25"/>
        <v>0</v>
      </c>
    </row>
    <row r="10" spans="1:27" ht="15">
      <c r="A10" s="10" t="str">
        <f xml:space="preserve"> IF(Feuil1!B24="","",  UPPER(MID(Feuil1!B24,1,1)) &amp;  MID(LOWER(TRIM(Feuil1!B24)),2,LEN(Feuil1!B24)-1))</f>
        <v/>
      </c>
      <c r="B10" s="10" t="e">
        <f t="shared" si="13"/>
        <v>#VALUE!</v>
      </c>
      <c r="C10" s="1" t="e">
        <f t="shared" si="14"/>
        <v>#VALUE!</v>
      </c>
      <c r="D10" s="1">
        <f t="shared" si="15"/>
        <v>0</v>
      </c>
      <c r="E10" s="11" t="str">
        <f t="shared" si="16"/>
        <v>X</v>
      </c>
      <c r="F10" s="1" t="e">
        <f t="shared" si="17"/>
        <v>#VALUE!</v>
      </c>
      <c r="G10" s="1">
        <f t="shared" si="18"/>
        <v>0</v>
      </c>
      <c r="H10" s="11" t="str">
        <f t="shared" si="19"/>
        <v>X</v>
      </c>
      <c r="I10" s="1" t="str">
        <f t="shared" si="20"/>
        <v/>
      </c>
      <c r="J10" s="7" t="str">
        <f>LOWER(TRIM(Feuil1!D24))</f>
        <v/>
      </c>
      <c r="K10" s="1" t="b">
        <f t="shared" si="0"/>
        <v>0</v>
      </c>
      <c r="L10" s="10" t="b">
        <f xml:space="preserve"> LEN(MID(J10,SEARCH("@",J10&amp;"@"),LEN(J10)+1-SEARCH("@",J10&amp;"@")))    &gt;     SEARCH(".",              MID(J10,SEARCH("@",J10&amp;"@"),LEN(J10)+1-SEARCH("@",J10&amp;"@"))&amp;".")</f>
        <v>0</v>
      </c>
      <c r="M10" s="1" t="b">
        <f t="shared" si="2"/>
        <v>1</v>
      </c>
      <c r="N10" s="1" t="b">
        <f t="shared" si="3"/>
        <v>1</v>
      </c>
      <c r="O10" s="1" t="b">
        <f t="shared" si="4"/>
        <v>1</v>
      </c>
      <c r="P10" s="1" t="b">
        <f t="shared" si="5"/>
        <v>1</v>
      </c>
      <c r="Q10" s="1" t="b">
        <f t="shared" si="6"/>
        <v>1</v>
      </c>
      <c r="R10" s="1" t="b">
        <f t="shared" si="7"/>
        <v>1</v>
      </c>
      <c r="S10" s="1" t="b">
        <f t="shared" si="8"/>
        <v>1</v>
      </c>
      <c r="T10" s="1" t="b">
        <f t="shared" si="9"/>
        <v>1</v>
      </c>
      <c r="U10" s="1" t="b">
        <f t="shared" si="10"/>
        <v>1</v>
      </c>
      <c r="V10" s="1" t="b">
        <f t="shared" si="22"/>
        <v>0</v>
      </c>
      <c r="W10" s="1" t="str">
        <f t="shared" si="11"/>
        <v/>
      </c>
      <c r="X10" s="1" t="str">
        <f t="shared" si="12"/>
        <v/>
      </c>
      <c r="Y10" s="1" t="str">
        <f t="shared" si="23"/>
        <v>24</v>
      </c>
      <c r="Z10" s="1" t="str">
        <f t="shared" si="24"/>
        <v/>
      </c>
      <c r="AA10" s="10">
        <f t="shared" si="25"/>
        <v>0</v>
      </c>
    </row>
    <row r="11" spans="1:27" ht="15">
      <c r="A11" s="10" t="str">
        <f xml:space="preserve"> IF(Feuil1!B25="","",  UPPER(MID(Feuil1!B25,1,1)) &amp;  MID(LOWER(TRIM(Feuil1!B25)),2,LEN(Feuil1!B25)-1))</f>
        <v/>
      </c>
      <c r="B11" s="10" t="e">
        <f t="shared" si="13"/>
        <v>#VALUE!</v>
      </c>
      <c r="C11" s="1" t="e">
        <f t="shared" si="14"/>
        <v>#VALUE!</v>
      </c>
      <c r="D11" s="1">
        <f t="shared" si="15"/>
        <v>0</v>
      </c>
      <c r="E11" s="11" t="str">
        <f t="shared" si="16"/>
        <v>X</v>
      </c>
      <c r="F11" s="1" t="e">
        <f t="shared" si="17"/>
        <v>#VALUE!</v>
      </c>
      <c r="G11" s="1">
        <f t="shared" si="18"/>
        <v>0</v>
      </c>
      <c r="H11" s="11" t="str">
        <f t="shared" si="19"/>
        <v>X</v>
      </c>
      <c r="I11" s="1" t="str">
        <f t="shared" si="20"/>
        <v/>
      </c>
      <c r="J11" s="7" t="str">
        <f>LOWER(TRIM(Feuil1!D25))</f>
        <v/>
      </c>
      <c r="K11" s="1" t="b">
        <f t="shared" si="0"/>
        <v>0</v>
      </c>
      <c r="L11" s="10" t="b">
        <f t="shared" ref="L11:L50" si="26" xml:space="preserve"> LEN(MID(J11,SEARCH("@",J11&amp;"@"),LEN(J11)+1-SEARCH("@",J11&amp;"@")))    &gt;     SEARCH(".",              MID(J11,SEARCH("@",J11&amp;"@"),LEN(J11)+1-SEARCH("@",J11&amp;"@"))&amp;".")</f>
        <v>0</v>
      </c>
      <c r="M11" s="1" t="b">
        <f t="shared" si="2"/>
        <v>1</v>
      </c>
      <c r="N11" s="1" t="b">
        <f t="shared" si="3"/>
        <v>1</v>
      </c>
      <c r="O11" s="1" t="b">
        <f t="shared" si="4"/>
        <v>1</v>
      </c>
      <c r="P11" s="1" t="b">
        <f t="shared" si="5"/>
        <v>1</v>
      </c>
      <c r="Q11" s="1" t="b">
        <f t="shared" si="6"/>
        <v>1</v>
      </c>
      <c r="R11" s="1" t="b">
        <f t="shared" si="7"/>
        <v>1</v>
      </c>
      <c r="S11" s="1" t="b">
        <f t="shared" si="8"/>
        <v>1</v>
      </c>
      <c r="T11" s="1" t="b">
        <f t="shared" si="9"/>
        <v>1</v>
      </c>
      <c r="U11" s="1" t="b">
        <f t="shared" si="10"/>
        <v>1</v>
      </c>
      <c r="V11" s="1" t="b">
        <f t="shared" si="22"/>
        <v>0</v>
      </c>
      <c r="W11" s="1" t="str">
        <f t="shared" si="11"/>
        <v/>
      </c>
      <c r="X11" s="1" t="str">
        <f t="shared" si="12"/>
        <v/>
      </c>
      <c r="Y11" s="1" t="str">
        <f t="shared" si="23"/>
        <v>25</v>
      </c>
      <c r="Z11" s="1" t="str">
        <f t="shared" si="24"/>
        <v/>
      </c>
      <c r="AA11" s="10">
        <f t="shared" si="25"/>
        <v>0</v>
      </c>
    </row>
    <row r="12" spans="1:27" ht="15">
      <c r="A12" s="10" t="str">
        <f xml:space="preserve"> IF(Feuil1!B26="","",  UPPER(MID(Feuil1!B26,1,1)) &amp;  MID(LOWER(TRIM(Feuil1!B26)),2,LEN(Feuil1!B26)-1))</f>
        <v/>
      </c>
      <c r="B12" s="10" t="e">
        <f t="shared" si="13"/>
        <v>#VALUE!</v>
      </c>
      <c r="C12" s="1" t="e">
        <f t="shared" si="14"/>
        <v>#VALUE!</v>
      </c>
      <c r="D12" s="1">
        <f t="shared" si="15"/>
        <v>0</v>
      </c>
      <c r="E12" s="11" t="str">
        <f t="shared" si="16"/>
        <v>X</v>
      </c>
      <c r="F12" s="1" t="e">
        <f t="shared" si="17"/>
        <v>#VALUE!</v>
      </c>
      <c r="G12" s="1">
        <f t="shared" si="18"/>
        <v>0</v>
      </c>
      <c r="H12" s="11" t="str">
        <f t="shared" si="19"/>
        <v>X</v>
      </c>
      <c r="I12" s="1" t="str">
        <f t="shared" si="20"/>
        <v/>
      </c>
      <c r="J12" s="7" t="str">
        <f>LOWER(TRIM(Feuil1!D26))</f>
        <v/>
      </c>
      <c r="K12" s="1" t="b">
        <f t="shared" si="0"/>
        <v>0</v>
      </c>
      <c r="L12" s="10" t="b">
        <f t="shared" si="26"/>
        <v>0</v>
      </c>
      <c r="M12" s="1" t="b">
        <f t="shared" si="2"/>
        <v>1</v>
      </c>
      <c r="N12" s="1" t="b">
        <f t="shared" si="3"/>
        <v>1</v>
      </c>
      <c r="O12" s="1" t="b">
        <f t="shared" si="4"/>
        <v>1</v>
      </c>
      <c r="P12" s="1" t="b">
        <f t="shared" si="5"/>
        <v>1</v>
      </c>
      <c r="Q12" s="1" t="b">
        <f t="shared" si="6"/>
        <v>1</v>
      </c>
      <c r="R12" s="1" t="b">
        <f t="shared" si="7"/>
        <v>1</v>
      </c>
      <c r="S12" s="1" t="b">
        <f t="shared" si="8"/>
        <v>1</v>
      </c>
      <c r="T12" s="1" t="b">
        <f t="shared" si="9"/>
        <v>1</v>
      </c>
      <c r="U12" s="1" t="b">
        <f t="shared" si="10"/>
        <v>1</v>
      </c>
      <c r="V12" s="1" t="b">
        <f t="shared" si="22"/>
        <v>0</v>
      </c>
      <c r="W12" s="1" t="str">
        <f t="shared" si="11"/>
        <v/>
      </c>
      <c r="X12" s="1" t="str">
        <f t="shared" si="12"/>
        <v/>
      </c>
      <c r="Y12" s="1" t="str">
        <f t="shared" si="23"/>
        <v>26</v>
      </c>
      <c r="Z12" s="1" t="str">
        <f t="shared" si="24"/>
        <v/>
      </c>
      <c r="AA12" s="10">
        <f t="shared" si="25"/>
        <v>0</v>
      </c>
    </row>
    <row r="13" spans="1:27" ht="15">
      <c r="A13" s="10" t="str">
        <f xml:space="preserve"> IF(Feuil1!B27="","",  UPPER(MID(Feuil1!B27,1,1)) &amp;  MID(LOWER(TRIM(Feuil1!B27)),2,LEN(Feuil1!B27)-1))</f>
        <v/>
      </c>
      <c r="B13" s="10" t="e">
        <f t="shared" si="13"/>
        <v>#VALUE!</v>
      </c>
      <c r="C13" s="1" t="e">
        <f t="shared" si="14"/>
        <v>#VALUE!</v>
      </c>
      <c r="D13" s="1">
        <f t="shared" si="15"/>
        <v>0</v>
      </c>
      <c r="E13" s="11" t="str">
        <f t="shared" si="16"/>
        <v>X</v>
      </c>
      <c r="F13" s="1" t="e">
        <f t="shared" si="17"/>
        <v>#VALUE!</v>
      </c>
      <c r="G13" s="1">
        <f t="shared" si="18"/>
        <v>0</v>
      </c>
      <c r="H13" s="11" t="str">
        <f t="shared" si="19"/>
        <v>X</v>
      </c>
      <c r="I13" s="1" t="str">
        <f t="shared" si="20"/>
        <v/>
      </c>
      <c r="J13" s="7" t="str">
        <f>LOWER(TRIM(Feuil1!D27))</f>
        <v/>
      </c>
      <c r="K13" s="1" t="b">
        <f t="shared" si="0"/>
        <v>0</v>
      </c>
      <c r="L13" s="10" t="b">
        <f t="shared" si="26"/>
        <v>0</v>
      </c>
      <c r="M13" s="1" t="b">
        <f t="shared" si="2"/>
        <v>1</v>
      </c>
      <c r="N13" s="1" t="b">
        <f t="shared" si="3"/>
        <v>1</v>
      </c>
      <c r="O13" s="1" t="b">
        <f t="shared" si="4"/>
        <v>1</v>
      </c>
      <c r="P13" s="1" t="b">
        <f t="shared" si="5"/>
        <v>1</v>
      </c>
      <c r="Q13" s="1" t="b">
        <f t="shared" si="6"/>
        <v>1</v>
      </c>
      <c r="R13" s="1" t="b">
        <f t="shared" si="7"/>
        <v>1</v>
      </c>
      <c r="S13" s="1" t="b">
        <f t="shared" si="8"/>
        <v>1</v>
      </c>
      <c r="T13" s="1" t="b">
        <f t="shared" si="9"/>
        <v>1</v>
      </c>
      <c r="U13" s="1" t="b">
        <f t="shared" si="10"/>
        <v>1</v>
      </c>
      <c r="V13" s="1" t="b">
        <f t="shared" si="22"/>
        <v>0</v>
      </c>
      <c r="W13" s="1" t="str">
        <f t="shared" si="11"/>
        <v/>
      </c>
      <c r="X13" s="1" t="str">
        <f t="shared" si="12"/>
        <v/>
      </c>
      <c r="Y13" s="1" t="str">
        <f t="shared" si="23"/>
        <v>27</v>
      </c>
      <c r="Z13" s="1" t="str">
        <f t="shared" si="24"/>
        <v/>
      </c>
      <c r="AA13" s="10">
        <f t="shared" si="25"/>
        <v>0</v>
      </c>
    </row>
    <row r="14" spans="1:27" ht="15">
      <c r="A14" s="10" t="str">
        <f xml:space="preserve"> IF(Feuil1!B28="","",  UPPER(MID(Feuil1!B28,1,1)) &amp;  MID(LOWER(TRIM(Feuil1!B28)),2,LEN(Feuil1!B28)-1))</f>
        <v/>
      </c>
      <c r="B14" s="10" t="e">
        <f t="shared" si="13"/>
        <v>#VALUE!</v>
      </c>
      <c r="C14" s="1" t="e">
        <f t="shared" si="14"/>
        <v>#VALUE!</v>
      </c>
      <c r="D14" s="1">
        <f t="shared" si="15"/>
        <v>0</v>
      </c>
      <c r="E14" s="11" t="str">
        <f t="shared" si="16"/>
        <v>X</v>
      </c>
      <c r="F14" s="1" t="e">
        <f t="shared" si="17"/>
        <v>#VALUE!</v>
      </c>
      <c r="G14" s="1">
        <f t="shared" si="18"/>
        <v>0</v>
      </c>
      <c r="H14" s="11" t="str">
        <f t="shared" si="19"/>
        <v>X</v>
      </c>
      <c r="I14" s="1" t="str">
        <f t="shared" si="20"/>
        <v/>
      </c>
      <c r="J14" s="7" t="str">
        <f>LOWER(TRIM(Feuil1!D28))</f>
        <v/>
      </c>
      <c r="K14" s="1" t="b">
        <f t="shared" si="0"/>
        <v>0</v>
      </c>
      <c r="L14" s="10" t="b">
        <f t="shared" si="26"/>
        <v>0</v>
      </c>
      <c r="M14" s="1" t="b">
        <f t="shared" si="2"/>
        <v>1</v>
      </c>
      <c r="N14" s="1" t="b">
        <f t="shared" si="3"/>
        <v>1</v>
      </c>
      <c r="O14" s="1" t="b">
        <f t="shared" si="4"/>
        <v>1</v>
      </c>
      <c r="P14" s="1" t="b">
        <f t="shared" si="5"/>
        <v>1</v>
      </c>
      <c r="Q14" s="1" t="b">
        <f t="shared" si="6"/>
        <v>1</v>
      </c>
      <c r="R14" s="1" t="b">
        <f t="shared" si="7"/>
        <v>1</v>
      </c>
      <c r="S14" s="1" t="b">
        <f t="shared" si="8"/>
        <v>1</v>
      </c>
      <c r="T14" s="1" t="b">
        <f t="shared" si="9"/>
        <v>1</v>
      </c>
      <c r="U14" s="1" t="b">
        <f t="shared" si="10"/>
        <v>1</v>
      </c>
      <c r="V14" s="1" t="b">
        <f t="shared" si="22"/>
        <v>0</v>
      </c>
      <c r="W14" s="1" t="str">
        <f t="shared" si="11"/>
        <v/>
      </c>
      <c r="X14" s="1" t="str">
        <f t="shared" si="12"/>
        <v/>
      </c>
      <c r="Y14" s="1" t="str">
        <f t="shared" si="23"/>
        <v>28</v>
      </c>
      <c r="Z14" s="1" t="str">
        <f t="shared" si="24"/>
        <v/>
      </c>
      <c r="AA14" s="10">
        <f t="shared" si="25"/>
        <v>0</v>
      </c>
    </row>
    <row r="15" spans="1:27" ht="15">
      <c r="A15" s="10" t="str">
        <f xml:space="preserve"> IF(Feuil1!B29="","",  UPPER(MID(Feuil1!B29,1,1)) &amp;  MID(LOWER(TRIM(Feuil1!B29)),2,LEN(Feuil1!B29)-1))</f>
        <v/>
      </c>
      <c r="B15" s="10" t="e">
        <f t="shared" si="13"/>
        <v>#VALUE!</v>
      </c>
      <c r="C15" s="1" t="e">
        <f t="shared" si="14"/>
        <v>#VALUE!</v>
      </c>
      <c r="D15" s="1">
        <f t="shared" si="15"/>
        <v>0</v>
      </c>
      <c r="E15" s="11" t="str">
        <f t="shared" si="16"/>
        <v>X</v>
      </c>
      <c r="F15" s="1" t="e">
        <f t="shared" si="17"/>
        <v>#VALUE!</v>
      </c>
      <c r="G15" s="1">
        <f t="shared" si="18"/>
        <v>0</v>
      </c>
      <c r="H15" s="11" t="str">
        <f t="shared" si="19"/>
        <v>X</v>
      </c>
      <c r="I15" s="1" t="str">
        <f t="shared" si="20"/>
        <v/>
      </c>
      <c r="J15" s="7" t="str">
        <f>LOWER(TRIM(Feuil1!D29))</f>
        <v/>
      </c>
      <c r="K15" s="1" t="b">
        <f t="shared" si="0"/>
        <v>0</v>
      </c>
      <c r="L15" s="10" t="b">
        <f t="shared" si="26"/>
        <v>0</v>
      </c>
      <c r="M15" s="1" t="b">
        <f t="shared" si="2"/>
        <v>1</v>
      </c>
      <c r="N15" s="1" t="b">
        <f t="shared" si="3"/>
        <v>1</v>
      </c>
      <c r="O15" s="1" t="b">
        <f t="shared" si="4"/>
        <v>1</v>
      </c>
      <c r="P15" s="1" t="b">
        <f t="shared" si="5"/>
        <v>1</v>
      </c>
      <c r="Q15" s="1" t="b">
        <f t="shared" si="6"/>
        <v>1</v>
      </c>
      <c r="R15" s="1" t="b">
        <f t="shared" si="7"/>
        <v>1</v>
      </c>
      <c r="S15" s="1" t="b">
        <f t="shared" si="8"/>
        <v>1</v>
      </c>
      <c r="T15" s="1" t="b">
        <f t="shared" si="9"/>
        <v>1</v>
      </c>
      <c r="U15" s="1" t="b">
        <f t="shared" si="10"/>
        <v>1</v>
      </c>
      <c r="V15" s="1" t="b">
        <f t="shared" si="22"/>
        <v>0</v>
      </c>
      <c r="W15" s="1" t="str">
        <f t="shared" si="11"/>
        <v/>
      </c>
      <c r="X15" s="1" t="str">
        <f t="shared" si="12"/>
        <v/>
      </c>
      <c r="Y15" s="1" t="str">
        <f t="shared" si="23"/>
        <v>29</v>
      </c>
      <c r="Z15" s="1" t="str">
        <f t="shared" si="24"/>
        <v/>
      </c>
      <c r="AA15" s="10">
        <f t="shared" si="25"/>
        <v>0</v>
      </c>
    </row>
    <row r="16" spans="1:27" ht="15">
      <c r="A16" s="10" t="str">
        <f xml:space="preserve"> IF(Feuil1!B30="","",  UPPER(MID(Feuil1!B30,1,1)) &amp;  MID(LOWER(TRIM(Feuil1!B30)),2,LEN(Feuil1!B30)-1))</f>
        <v/>
      </c>
      <c r="B16" s="10" t="e">
        <f t="shared" si="13"/>
        <v>#VALUE!</v>
      </c>
      <c r="C16" s="1" t="e">
        <f t="shared" si="14"/>
        <v>#VALUE!</v>
      </c>
      <c r="D16" s="1">
        <f t="shared" si="15"/>
        <v>0</v>
      </c>
      <c r="E16" s="11" t="str">
        <f t="shared" si="16"/>
        <v>X</v>
      </c>
      <c r="F16" s="1" t="e">
        <f t="shared" si="17"/>
        <v>#VALUE!</v>
      </c>
      <c r="G16" s="1">
        <f t="shared" si="18"/>
        <v>0</v>
      </c>
      <c r="H16" s="11" t="str">
        <f t="shared" si="19"/>
        <v>X</v>
      </c>
      <c r="I16" s="1" t="str">
        <f t="shared" si="20"/>
        <v/>
      </c>
      <c r="J16" s="7" t="str">
        <f>LOWER(TRIM(Feuil1!D30))</f>
        <v/>
      </c>
      <c r="K16" s="1" t="b">
        <f t="shared" si="0"/>
        <v>0</v>
      </c>
      <c r="L16" s="10" t="b">
        <f t="shared" si="26"/>
        <v>0</v>
      </c>
      <c r="M16" s="1" t="b">
        <f t="shared" si="2"/>
        <v>1</v>
      </c>
      <c r="N16" s="1" t="b">
        <f t="shared" si="3"/>
        <v>1</v>
      </c>
      <c r="O16" s="1" t="b">
        <f t="shared" si="4"/>
        <v>1</v>
      </c>
      <c r="P16" s="1" t="b">
        <f t="shared" si="5"/>
        <v>1</v>
      </c>
      <c r="Q16" s="1" t="b">
        <f t="shared" si="6"/>
        <v>1</v>
      </c>
      <c r="R16" s="1" t="b">
        <f t="shared" si="7"/>
        <v>1</v>
      </c>
      <c r="S16" s="1" t="b">
        <f t="shared" si="8"/>
        <v>1</v>
      </c>
      <c r="T16" s="1" t="b">
        <f t="shared" si="9"/>
        <v>1</v>
      </c>
      <c r="U16" s="1" t="b">
        <f t="shared" si="10"/>
        <v>1</v>
      </c>
      <c r="V16" s="1" t="b">
        <f t="shared" si="22"/>
        <v>0</v>
      </c>
      <c r="W16" s="1" t="str">
        <f t="shared" si="11"/>
        <v/>
      </c>
      <c r="X16" s="1" t="str">
        <f t="shared" si="12"/>
        <v/>
      </c>
      <c r="Y16" s="1" t="str">
        <f t="shared" si="23"/>
        <v>30</v>
      </c>
      <c r="Z16" s="1" t="str">
        <f t="shared" si="24"/>
        <v/>
      </c>
      <c r="AA16" s="10">
        <f t="shared" si="25"/>
        <v>0</v>
      </c>
    </row>
    <row r="17" spans="1:27" ht="15">
      <c r="A17" s="10" t="str">
        <f xml:space="preserve"> IF(Feuil1!B31="","",  UPPER(MID(Feuil1!B31,1,1)) &amp;  MID(LOWER(TRIM(Feuil1!B31)),2,LEN(Feuil1!B31)-1))</f>
        <v/>
      </c>
      <c r="B17" s="10" t="e">
        <f t="shared" si="13"/>
        <v>#VALUE!</v>
      </c>
      <c r="C17" s="1" t="e">
        <f t="shared" si="14"/>
        <v>#VALUE!</v>
      </c>
      <c r="D17" s="1">
        <f t="shared" si="15"/>
        <v>0</v>
      </c>
      <c r="E17" s="11" t="str">
        <f t="shared" si="16"/>
        <v>X</v>
      </c>
      <c r="F17" s="1" t="e">
        <f t="shared" si="17"/>
        <v>#VALUE!</v>
      </c>
      <c r="G17" s="1">
        <f t="shared" si="18"/>
        <v>0</v>
      </c>
      <c r="H17" s="11" t="str">
        <f t="shared" si="19"/>
        <v>X</v>
      </c>
      <c r="I17" s="1" t="str">
        <f t="shared" si="20"/>
        <v/>
      </c>
      <c r="J17" s="7" t="str">
        <f>LOWER(TRIM(Feuil1!D31))</f>
        <v/>
      </c>
      <c r="K17" s="1" t="b">
        <f t="shared" si="0"/>
        <v>0</v>
      </c>
      <c r="L17" s="10" t="b">
        <f t="shared" si="26"/>
        <v>0</v>
      </c>
      <c r="M17" s="1" t="b">
        <f t="shared" si="2"/>
        <v>1</v>
      </c>
      <c r="N17" s="1" t="b">
        <f t="shared" si="3"/>
        <v>1</v>
      </c>
      <c r="O17" s="1" t="b">
        <f t="shared" si="4"/>
        <v>1</v>
      </c>
      <c r="P17" s="1" t="b">
        <f t="shared" si="5"/>
        <v>1</v>
      </c>
      <c r="Q17" s="1" t="b">
        <f t="shared" si="6"/>
        <v>1</v>
      </c>
      <c r="R17" s="1" t="b">
        <f t="shared" si="7"/>
        <v>1</v>
      </c>
      <c r="S17" s="1" t="b">
        <f t="shared" si="8"/>
        <v>1</v>
      </c>
      <c r="T17" s="1" t="b">
        <f t="shared" si="9"/>
        <v>1</v>
      </c>
      <c r="U17" s="1" t="b">
        <f t="shared" si="10"/>
        <v>1</v>
      </c>
      <c r="V17" s="1" t="b">
        <f t="shared" si="22"/>
        <v>0</v>
      </c>
      <c r="W17" s="1" t="str">
        <f t="shared" si="11"/>
        <v/>
      </c>
      <c r="X17" s="1" t="str">
        <f t="shared" si="12"/>
        <v/>
      </c>
      <c r="Y17" s="1" t="str">
        <f t="shared" si="23"/>
        <v>31</v>
      </c>
      <c r="Z17" s="1" t="str">
        <f t="shared" si="24"/>
        <v/>
      </c>
      <c r="AA17" s="10">
        <f t="shared" si="25"/>
        <v>0</v>
      </c>
    </row>
    <row r="18" spans="1:27" ht="15">
      <c r="A18" s="10" t="str">
        <f xml:space="preserve"> IF(Feuil1!B32="","",  UPPER(MID(Feuil1!B32,1,1)) &amp;  MID(LOWER(TRIM(Feuil1!B32)),2,LEN(Feuil1!B32)-1))</f>
        <v/>
      </c>
      <c r="B18" s="10" t="e">
        <f t="shared" si="13"/>
        <v>#VALUE!</v>
      </c>
      <c r="C18" s="1" t="e">
        <f t="shared" si="14"/>
        <v>#VALUE!</v>
      </c>
      <c r="D18" s="1">
        <f t="shared" si="15"/>
        <v>0</v>
      </c>
      <c r="E18" s="11" t="str">
        <f t="shared" si="16"/>
        <v>X</v>
      </c>
      <c r="F18" s="1" t="e">
        <f t="shared" si="17"/>
        <v>#VALUE!</v>
      </c>
      <c r="G18" s="1">
        <f t="shared" si="18"/>
        <v>0</v>
      </c>
      <c r="H18" s="11" t="str">
        <f t="shared" si="19"/>
        <v>X</v>
      </c>
      <c r="I18" s="1" t="str">
        <f t="shared" si="20"/>
        <v/>
      </c>
      <c r="J18" s="7" t="str">
        <f>LOWER(TRIM(Feuil1!D32))</f>
        <v/>
      </c>
      <c r="K18" s="1" t="b">
        <f t="shared" si="0"/>
        <v>0</v>
      </c>
      <c r="L18" s="10" t="b">
        <f t="shared" si="26"/>
        <v>0</v>
      </c>
      <c r="M18" s="1" t="b">
        <f t="shared" si="2"/>
        <v>1</v>
      </c>
      <c r="N18" s="1" t="b">
        <f t="shared" si="3"/>
        <v>1</v>
      </c>
      <c r="O18" s="1" t="b">
        <f t="shared" si="4"/>
        <v>1</v>
      </c>
      <c r="P18" s="1" t="b">
        <f t="shared" si="5"/>
        <v>1</v>
      </c>
      <c r="Q18" s="1" t="b">
        <f t="shared" si="6"/>
        <v>1</v>
      </c>
      <c r="R18" s="1" t="b">
        <f t="shared" si="7"/>
        <v>1</v>
      </c>
      <c r="S18" s="1" t="b">
        <f t="shared" si="8"/>
        <v>1</v>
      </c>
      <c r="T18" s="1" t="b">
        <f t="shared" si="9"/>
        <v>1</v>
      </c>
      <c r="U18" s="1" t="b">
        <f t="shared" si="10"/>
        <v>1</v>
      </c>
      <c r="V18" s="1" t="b">
        <f t="shared" si="22"/>
        <v>0</v>
      </c>
      <c r="W18" s="1" t="str">
        <f t="shared" si="11"/>
        <v/>
      </c>
      <c r="X18" s="1" t="str">
        <f t="shared" si="12"/>
        <v/>
      </c>
      <c r="Y18" s="1" t="str">
        <f t="shared" si="23"/>
        <v>32</v>
      </c>
      <c r="Z18" s="1" t="str">
        <f t="shared" si="24"/>
        <v/>
      </c>
      <c r="AA18" s="10">
        <f t="shared" si="25"/>
        <v>0</v>
      </c>
    </row>
    <row r="19" spans="1:27" ht="15">
      <c r="A19" s="10" t="str">
        <f xml:space="preserve"> IF(Feuil1!B33="","",  UPPER(MID(Feuil1!B33,1,1)) &amp;  MID(LOWER(TRIM(Feuil1!B33)),2,LEN(Feuil1!B33)-1))</f>
        <v/>
      </c>
      <c r="B19" s="10" t="e">
        <f t="shared" si="13"/>
        <v>#VALUE!</v>
      </c>
      <c r="C19" s="1" t="e">
        <f t="shared" si="14"/>
        <v>#VALUE!</v>
      </c>
      <c r="D19" s="1">
        <f t="shared" si="15"/>
        <v>0</v>
      </c>
      <c r="E19" s="11" t="str">
        <f t="shared" si="16"/>
        <v>X</v>
      </c>
      <c r="F19" s="1" t="e">
        <f t="shared" si="17"/>
        <v>#VALUE!</v>
      </c>
      <c r="G19" s="1">
        <f t="shared" si="18"/>
        <v>0</v>
      </c>
      <c r="H19" s="11" t="str">
        <f t="shared" si="19"/>
        <v>X</v>
      </c>
      <c r="I19" s="1" t="str">
        <f t="shared" si="20"/>
        <v/>
      </c>
      <c r="J19" s="7" t="str">
        <f>LOWER(TRIM(Feuil1!D33))</f>
        <v/>
      </c>
      <c r="K19" s="1" t="b">
        <f t="shared" si="0"/>
        <v>0</v>
      </c>
      <c r="L19" s="10" t="b">
        <f t="shared" si="26"/>
        <v>0</v>
      </c>
      <c r="M19" s="1" t="b">
        <f t="shared" si="2"/>
        <v>1</v>
      </c>
      <c r="N19" s="1" t="b">
        <f t="shared" si="3"/>
        <v>1</v>
      </c>
      <c r="O19" s="1" t="b">
        <f t="shared" si="4"/>
        <v>1</v>
      </c>
      <c r="P19" s="1" t="b">
        <f t="shared" si="5"/>
        <v>1</v>
      </c>
      <c r="Q19" s="1" t="b">
        <f t="shared" si="6"/>
        <v>1</v>
      </c>
      <c r="R19" s="1" t="b">
        <f t="shared" si="7"/>
        <v>1</v>
      </c>
      <c r="S19" s="1" t="b">
        <f t="shared" si="8"/>
        <v>1</v>
      </c>
      <c r="T19" s="1" t="b">
        <f t="shared" si="9"/>
        <v>1</v>
      </c>
      <c r="U19" s="1" t="b">
        <f t="shared" si="10"/>
        <v>1</v>
      </c>
      <c r="V19" s="1" t="b">
        <f t="shared" si="22"/>
        <v>0</v>
      </c>
      <c r="W19" s="1" t="str">
        <f t="shared" si="11"/>
        <v/>
      </c>
      <c r="X19" s="1" t="str">
        <f t="shared" si="12"/>
        <v/>
      </c>
      <c r="Y19" s="1" t="str">
        <f t="shared" si="23"/>
        <v>33</v>
      </c>
      <c r="Z19" s="1" t="str">
        <f t="shared" si="24"/>
        <v/>
      </c>
      <c r="AA19" s="10">
        <f t="shared" si="25"/>
        <v>0</v>
      </c>
    </row>
    <row r="20" spans="1:27" ht="15">
      <c r="A20" s="10" t="str">
        <f xml:space="preserve"> IF(Feuil1!B34="","",  UPPER(MID(Feuil1!B34,1,1)) &amp;  MID(LOWER(TRIM(Feuil1!B34)),2,LEN(Feuil1!B34)-1))</f>
        <v/>
      </c>
      <c r="B20" s="10" t="e">
        <f t="shared" si="13"/>
        <v>#VALUE!</v>
      </c>
      <c r="C20" s="1" t="e">
        <f t="shared" si="14"/>
        <v>#VALUE!</v>
      </c>
      <c r="D20" s="1">
        <f t="shared" si="15"/>
        <v>0</v>
      </c>
      <c r="E20" s="11" t="str">
        <f t="shared" si="16"/>
        <v>X</v>
      </c>
      <c r="F20" s="1" t="e">
        <f t="shared" si="17"/>
        <v>#VALUE!</v>
      </c>
      <c r="G20" s="1">
        <f t="shared" si="18"/>
        <v>0</v>
      </c>
      <c r="H20" s="11" t="str">
        <f t="shared" si="19"/>
        <v>X</v>
      </c>
      <c r="I20" s="1" t="str">
        <f t="shared" si="20"/>
        <v/>
      </c>
      <c r="J20" s="7" t="str">
        <f>LOWER(TRIM(Feuil1!D34))</f>
        <v/>
      </c>
      <c r="K20" s="1" t="b">
        <f t="shared" si="0"/>
        <v>0</v>
      </c>
      <c r="L20" s="10" t="b">
        <f t="shared" si="26"/>
        <v>0</v>
      </c>
      <c r="M20" s="1" t="b">
        <f t="shared" si="2"/>
        <v>1</v>
      </c>
      <c r="N20" s="1" t="b">
        <f t="shared" si="3"/>
        <v>1</v>
      </c>
      <c r="O20" s="1" t="b">
        <f t="shared" si="4"/>
        <v>1</v>
      </c>
      <c r="P20" s="1" t="b">
        <f t="shared" si="5"/>
        <v>1</v>
      </c>
      <c r="Q20" s="1" t="b">
        <f t="shared" si="6"/>
        <v>1</v>
      </c>
      <c r="R20" s="1" t="b">
        <f t="shared" si="7"/>
        <v>1</v>
      </c>
      <c r="S20" s="1" t="b">
        <f t="shared" si="8"/>
        <v>1</v>
      </c>
      <c r="T20" s="1" t="b">
        <f t="shared" si="9"/>
        <v>1</v>
      </c>
      <c r="U20" s="1" t="b">
        <f t="shared" si="10"/>
        <v>1</v>
      </c>
      <c r="V20" s="1" t="b">
        <f t="shared" si="22"/>
        <v>0</v>
      </c>
      <c r="W20" s="1" t="str">
        <f t="shared" si="11"/>
        <v/>
      </c>
      <c r="X20" s="1" t="str">
        <f t="shared" si="12"/>
        <v/>
      </c>
      <c r="Y20" s="1" t="str">
        <f t="shared" si="23"/>
        <v>34</v>
      </c>
      <c r="Z20" s="1" t="str">
        <f t="shared" ref="Z20:Z49" si="27">Z19&amp;" "&amp;X20</f>
        <v xml:space="preserve"> </v>
      </c>
      <c r="AA20" s="10">
        <f t="shared" si="25"/>
        <v>0</v>
      </c>
    </row>
    <row r="21" spans="1:27" ht="15">
      <c r="A21" s="10" t="str">
        <f xml:space="preserve"> IF(Feuil1!B35="","",  UPPER(MID(Feuil1!B35,1,1)) &amp;  MID(LOWER(TRIM(Feuil1!B35)),2,LEN(Feuil1!B35)-1))</f>
        <v/>
      </c>
      <c r="B21" s="10" t="e">
        <f t="shared" si="13"/>
        <v>#VALUE!</v>
      </c>
      <c r="C21" s="1" t="e">
        <f t="shared" si="14"/>
        <v>#VALUE!</v>
      </c>
      <c r="D21" s="1">
        <f t="shared" si="15"/>
        <v>0</v>
      </c>
      <c r="E21" s="11" t="str">
        <f t="shared" si="16"/>
        <v>X</v>
      </c>
      <c r="F21" s="1" t="e">
        <f t="shared" si="17"/>
        <v>#VALUE!</v>
      </c>
      <c r="G21" s="1">
        <f t="shared" si="18"/>
        <v>0</v>
      </c>
      <c r="H21" s="11" t="str">
        <f t="shared" si="19"/>
        <v>X</v>
      </c>
      <c r="I21" s="1" t="str">
        <f t="shared" si="20"/>
        <v/>
      </c>
      <c r="J21" s="7" t="str">
        <f>LOWER(TRIM(Feuil1!D35))</f>
        <v/>
      </c>
      <c r="K21" s="1" t="b">
        <f t="shared" si="0"/>
        <v>0</v>
      </c>
      <c r="L21" s="10" t="b">
        <f t="shared" si="26"/>
        <v>0</v>
      </c>
      <c r="M21" s="1" t="b">
        <f t="shared" si="2"/>
        <v>1</v>
      </c>
      <c r="N21" s="1" t="b">
        <f t="shared" si="3"/>
        <v>1</v>
      </c>
      <c r="O21" s="1" t="b">
        <f t="shared" si="4"/>
        <v>1</v>
      </c>
      <c r="P21" s="1" t="b">
        <f t="shared" si="5"/>
        <v>1</v>
      </c>
      <c r="Q21" s="1" t="b">
        <f t="shared" si="6"/>
        <v>1</v>
      </c>
      <c r="R21" s="1" t="b">
        <f t="shared" si="7"/>
        <v>1</v>
      </c>
      <c r="S21" s="1" t="b">
        <f t="shared" si="8"/>
        <v>1</v>
      </c>
      <c r="T21" s="1" t="b">
        <f t="shared" si="9"/>
        <v>1</v>
      </c>
      <c r="U21" s="1" t="b">
        <f t="shared" si="10"/>
        <v>1</v>
      </c>
      <c r="V21" s="1" t="b">
        <f t="shared" si="22"/>
        <v>0</v>
      </c>
      <c r="W21" s="1" t="str">
        <f t="shared" si="11"/>
        <v/>
      </c>
      <c r="X21" s="1" t="str">
        <f t="shared" ref="X21:X52" si="28">IF(AND(A21&lt;&gt;"",V21=FALSE),Y21&amp;" et ","")</f>
        <v/>
      </c>
      <c r="Y21" s="1" t="str">
        <f t="shared" si="23"/>
        <v>35</v>
      </c>
      <c r="Z21" s="1" t="str">
        <f t="shared" si="27"/>
        <v xml:space="preserve">  </v>
      </c>
      <c r="AA21" s="10">
        <f t="shared" si="25"/>
        <v>0</v>
      </c>
    </row>
    <row r="22" spans="1:27" ht="15">
      <c r="A22" s="10" t="str">
        <f xml:space="preserve"> IF(Feuil1!B36="","",  UPPER(MID(Feuil1!B36,1,1)) &amp;  MID(LOWER(TRIM(Feuil1!B36)),2,LEN(Feuil1!B36)-1))</f>
        <v/>
      </c>
      <c r="B22" s="10" t="e">
        <f t="shared" si="13"/>
        <v>#VALUE!</v>
      </c>
      <c r="C22" s="1" t="e">
        <f t="shared" si="14"/>
        <v>#VALUE!</v>
      </c>
      <c r="D22" s="1">
        <f t="shared" si="15"/>
        <v>0</v>
      </c>
      <c r="E22" s="11" t="str">
        <f t="shared" si="16"/>
        <v>X</v>
      </c>
      <c r="F22" s="1" t="e">
        <f t="shared" si="17"/>
        <v>#VALUE!</v>
      </c>
      <c r="G22" s="1">
        <f t="shared" si="18"/>
        <v>0</v>
      </c>
      <c r="H22" s="11" t="str">
        <f t="shared" si="19"/>
        <v>X</v>
      </c>
      <c r="I22" s="1" t="str">
        <f t="shared" si="20"/>
        <v/>
      </c>
      <c r="J22" s="7" t="str">
        <f>LOWER(TRIM(Feuil1!D36))</f>
        <v/>
      </c>
      <c r="K22" s="1" t="b">
        <f t="shared" si="0"/>
        <v>0</v>
      </c>
      <c r="L22" s="10" t="b">
        <f t="shared" si="26"/>
        <v>0</v>
      </c>
      <c r="M22" s="1" t="b">
        <f t="shared" si="2"/>
        <v>1</v>
      </c>
      <c r="N22" s="1" t="b">
        <f t="shared" si="3"/>
        <v>1</v>
      </c>
      <c r="O22" s="1" t="b">
        <f t="shared" si="4"/>
        <v>1</v>
      </c>
      <c r="P22" s="1" t="b">
        <f t="shared" si="5"/>
        <v>1</v>
      </c>
      <c r="Q22" s="1" t="b">
        <f t="shared" si="6"/>
        <v>1</v>
      </c>
      <c r="R22" s="1" t="b">
        <f t="shared" si="7"/>
        <v>1</v>
      </c>
      <c r="S22" s="1" t="b">
        <f t="shared" si="8"/>
        <v>1</v>
      </c>
      <c r="T22" s="1" t="b">
        <f t="shared" si="9"/>
        <v>1</v>
      </c>
      <c r="U22" s="1" t="b">
        <f t="shared" si="10"/>
        <v>1</v>
      </c>
      <c r="V22" s="1" t="b">
        <f t="shared" si="22"/>
        <v>0</v>
      </c>
      <c r="W22" s="1" t="str">
        <f t="shared" si="11"/>
        <v/>
      </c>
      <c r="X22" s="1" t="str">
        <f t="shared" si="28"/>
        <v/>
      </c>
      <c r="Y22" s="1" t="str">
        <f t="shared" si="23"/>
        <v>36</v>
      </c>
      <c r="Z22" s="1" t="str">
        <f t="shared" si="27"/>
        <v xml:space="preserve">   </v>
      </c>
      <c r="AA22" s="10">
        <f t="shared" si="25"/>
        <v>0</v>
      </c>
    </row>
    <row r="23" spans="1:27" ht="15">
      <c r="A23" s="10" t="str">
        <f xml:space="preserve"> IF(Feuil1!B37="","",  UPPER(MID(Feuil1!B37,1,1)) &amp;  MID(LOWER(TRIM(Feuil1!B37)),2,LEN(Feuil1!B37)-1))</f>
        <v/>
      </c>
      <c r="B23" s="10" t="e">
        <f t="shared" si="13"/>
        <v>#VALUE!</v>
      </c>
      <c r="C23" s="1" t="e">
        <f t="shared" si="14"/>
        <v>#VALUE!</v>
      </c>
      <c r="D23" s="1">
        <f t="shared" si="15"/>
        <v>0</v>
      </c>
      <c r="E23" s="11" t="str">
        <f t="shared" si="16"/>
        <v>X</v>
      </c>
      <c r="F23" s="1" t="e">
        <f t="shared" si="17"/>
        <v>#VALUE!</v>
      </c>
      <c r="G23" s="1">
        <f t="shared" si="18"/>
        <v>0</v>
      </c>
      <c r="H23" s="11" t="str">
        <f t="shared" si="19"/>
        <v>X</v>
      </c>
      <c r="I23" s="1" t="str">
        <f t="shared" si="20"/>
        <v/>
      </c>
      <c r="J23" s="7" t="str">
        <f>LOWER(TRIM(Feuil1!D37))</f>
        <v/>
      </c>
      <c r="K23" s="1" t="b">
        <f t="shared" si="0"/>
        <v>0</v>
      </c>
      <c r="L23" s="10" t="b">
        <f t="shared" si="26"/>
        <v>0</v>
      </c>
      <c r="M23" s="1" t="b">
        <f t="shared" si="2"/>
        <v>1</v>
      </c>
      <c r="N23" s="1" t="b">
        <f t="shared" si="3"/>
        <v>1</v>
      </c>
      <c r="O23" s="1" t="b">
        <f t="shared" si="4"/>
        <v>1</v>
      </c>
      <c r="P23" s="1" t="b">
        <f t="shared" si="5"/>
        <v>1</v>
      </c>
      <c r="Q23" s="1" t="b">
        <f t="shared" si="6"/>
        <v>1</v>
      </c>
      <c r="R23" s="1" t="b">
        <f t="shared" si="7"/>
        <v>1</v>
      </c>
      <c r="S23" s="1" t="b">
        <f t="shared" si="8"/>
        <v>1</v>
      </c>
      <c r="T23" s="1" t="b">
        <f t="shared" si="9"/>
        <v>1</v>
      </c>
      <c r="U23" s="1" t="b">
        <f t="shared" si="10"/>
        <v>1</v>
      </c>
      <c r="V23" s="1" t="b">
        <f t="shared" si="22"/>
        <v>0</v>
      </c>
      <c r="W23" s="1" t="str">
        <f t="shared" si="11"/>
        <v/>
      </c>
      <c r="X23" s="1" t="str">
        <f t="shared" si="28"/>
        <v/>
      </c>
      <c r="Y23" s="1" t="str">
        <f t="shared" si="23"/>
        <v>37</v>
      </c>
      <c r="Z23" s="1" t="str">
        <f t="shared" si="27"/>
        <v xml:space="preserve">    </v>
      </c>
      <c r="AA23" s="10">
        <f t="shared" si="25"/>
        <v>0</v>
      </c>
    </row>
    <row r="24" spans="1:27" ht="15">
      <c r="A24" s="10" t="str">
        <f xml:space="preserve"> IF(Feuil1!B38="","",  UPPER(MID(Feuil1!B38,1,1)) &amp;  MID(LOWER(TRIM(Feuil1!B38)),2,LEN(Feuil1!B38)-1))</f>
        <v/>
      </c>
      <c r="B24" s="10" t="e">
        <f t="shared" si="13"/>
        <v>#VALUE!</v>
      </c>
      <c r="C24" s="1" t="e">
        <f t="shared" si="14"/>
        <v>#VALUE!</v>
      </c>
      <c r="D24" s="1">
        <f t="shared" si="15"/>
        <v>0</v>
      </c>
      <c r="E24" s="11" t="str">
        <f t="shared" si="16"/>
        <v>X</v>
      </c>
      <c r="F24" s="1" t="e">
        <f t="shared" si="17"/>
        <v>#VALUE!</v>
      </c>
      <c r="G24" s="1">
        <f t="shared" si="18"/>
        <v>0</v>
      </c>
      <c r="H24" s="11" t="str">
        <f t="shared" si="19"/>
        <v>X</v>
      </c>
      <c r="I24" s="1" t="str">
        <f t="shared" si="20"/>
        <v/>
      </c>
      <c r="J24" s="7" t="str">
        <f>LOWER(TRIM(Feuil1!D38))</f>
        <v/>
      </c>
      <c r="K24" s="1" t="b">
        <f t="shared" si="0"/>
        <v>0</v>
      </c>
      <c r="L24" s="10" t="b">
        <f t="shared" si="26"/>
        <v>0</v>
      </c>
      <c r="M24" s="1" t="b">
        <f t="shared" si="2"/>
        <v>1</v>
      </c>
      <c r="N24" s="1" t="b">
        <f t="shared" si="3"/>
        <v>1</v>
      </c>
      <c r="O24" s="1" t="b">
        <f t="shared" si="4"/>
        <v>1</v>
      </c>
      <c r="P24" s="1" t="b">
        <f t="shared" si="5"/>
        <v>1</v>
      </c>
      <c r="Q24" s="1" t="b">
        <f t="shared" si="6"/>
        <v>1</v>
      </c>
      <c r="R24" s="1" t="b">
        <f t="shared" si="7"/>
        <v>1</v>
      </c>
      <c r="S24" s="1" t="b">
        <f t="shared" si="8"/>
        <v>1</v>
      </c>
      <c r="T24" s="1" t="b">
        <f t="shared" si="9"/>
        <v>1</v>
      </c>
      <c r="U24" s="1" t="b">
        <f t="shared" si="10"/>
        <v>1</v>
      </c>
      <c r="V24" s="1" t="b">
        <f t="shared" si="22"/>
        <v>0</v>
      </c>
      <c r="W24" s="1" t="str">
        <f t="shared" si="11"/>
        <v/>
      </c>
      <c r="X24" s="1" t="str">
        <f t="shared" si="28"/>
        <v/>
      </c>
      <c r="Y24" s="1" t="str">
        <f t="shared" si="23"/>
        <v>38</v>
      </c>
      <c r="Z24" s="1" t="str">
        <f t="shared" si="27"/>
        <v xml:space="preserve">     </v>
      </c>
      <c r="AA24" s="10">
        <f t="shared" si="25"/>
        <v>0</v>
      </c>
    </row>
    <row r="25" spans="1:27" ht="15">
      <c r="A25" s="10" t="str">
        <f xml:space="preserve"> IF(Feuil1!B39="","",  UPPER(MID(Feuil1!B39,1,1)) &amp;  MID(LOWER(TRIM(Feuil1!B39)),2,LEN(Feuil1!B39)-1))</f>
        <v/>
      </c>
      <c r="B25" s="10" t="e">
        <f t="shared" si="13"/>
        <v>#VALUE!</v>
      </c>
      <c r="C25" s="1" t="e">
        <f t="shared" si="14"/>
        <v>#VALUE!</v>
      </c>
      <c r="D25" s="1">
        <f t="shared" si="15"/>
        <v>0</v>
      </c>
      <c r="E25" s="11" t="str">
        <f t="shared" si="16"/>
        <v>X</v>
      </c>
      <c r="F25" s="1" t="e">
        <f t="shared" si="17"/>
        <v>#VALUE!</v>
      </c>
      <c r="G25" s="1">
        <f t="shared" si="18"/>
        <v>0</v>
      </c>
      <c r="H25" s="11" t="str">
        <f t="shared" si="19"/>
        <v>X</v>
      </c>
      <c r="I25" s="1" t="str">
        <f t="shared" si="20"/>
        <v/>
      </c>
      <c r="J25" s="7" t="str">
        <f>LOWER(TRIM(Feuil1!D39))</f>
        <v/>
      </c>
      <c r="K25" s="1" t="b">
        <f t="shared" si="0"/>
        <v>0</v>
      </c>
      <c r="L25" s="10" t="b">
        <f t="shared" si="26"/>
        <v>0</v>
      </c>
      <c r="M25" s="1" t="b">
        <f t="shared" si="2"/>
        <v>1</v>
      </c>
      <c r="N25" s="1" t="b">
        <f t="shared" si="3"/>
        <v>1</v>
      </c>
      <c r="O25" s="1" t="b">
        <f t="shared" si="4"/>
        <v>1</v>
      </c>
      <c r="P25" s="1" t="b">
        <f t="shared" si="5"/>
        <v>1</v>
      </c>
      <c r="Q25" s="1" t="b">
        <f t="shared" si="6"/>
        <v>1</v>
      </c>
      <c r="R25" s="1" t="b">
        <f t="shared" si="7"/>
        <v>1</v>
      </c>
      <c r="S25" s="1" t="b">
        <f t="shared" si="8"/>
        <v>1</v>
      </c>
      <c r="T25" s="1" t="b">
        <f t="shared" si="9"/>
        <v>1</v>
      </c>
      <c r="U25" s="1" t="b">
        <f t="shared" si="10"/>
        <v>1</v>
      </c>
      <c r="V25" s="1" t="b">
        <f t="shared" si="22"/>
        <v>0</v>
      </c>
      <c r="W25" s="1" t="str">
        <f t="shared" si="11"/>
        <v/>
      </c>
      <c r="X25" s="1" t="str">
        <f t="shared" si="28"/>
        <v/>
      </c>
      <c r="Y25" s="1" t="str">
        <f t="shared" si="23"/>
        <v>39</v>
      </c>
      <c r="Z25" s="1" t="str">
        <f t="shared" si="27"/>
        <v xml:space="preserve">      </v>
      </c>
      <c r="AA25" s="10">
        <f t="shared" si="25"/>
        <v>0</v>
      </c>
    </row>
    <row r="26" spans="1:27" ht="15">
      <c r="A26" s="10" t="str">
        <f xml:space="preserve"> IF(Feuil1!B40="","",  UPPER(MID(Feuil1!B40,1,1)) &amp;  MID(LOWER(TRIM(Feuil1!B40)),2,LEN(Feuil1!B40)-1))</f>
        <v/>
      </c>
      <c r="B26" s="10" t="e">
        <f t="shared" si="13"/>
        <v>#VALUE!</v>
      </c>
      <c r="C26" s="1" t="e">
        <f t="shared" si="14"/>
        <v>#VALUE!</v>
      </c>
      <c r="D26" s="1">
        <f t="shared" si="15"/>
        <v>0</v>
      </c>
      <c r="E26" s="11" t="str">
        <f t="shared" si="16"/>
        <v>X</v>
      </c>
      <c r="F26" s="1" t="e">
        <f t="shared" si="17"/>
        <v>#VALUE!</v>
      </c>
      <c r="G26" s="1">
        <f t="shared" si="18"/>
        <v>0</v>
      </c>
      <c r="H26" s="11" t="str">
        <f t="shared" si="19"/>
        <v>X</v>
      </c>
      <c r="I26" s="1" t="str">
        <f t="shared" si="20"/>
        <v/>
      </c>
      <c r="J26" s="7" t="str">
        <f>LOWER(TRIM(Feuil1!D40))</f>
        <v/>
      </c>
      <c r="K26" s="1" t="b">
        <f t="shared" si="0"/>
        <v>0</v>
      </c>
      <c r="L26" s="10" t="b">
        <f t="shared" si="26"/>
        <v>0</v>
      </c>
      <c r="M26" s="1" t="b">
        <f t="shared" si="2"/>
        <v>1</v>
      </c>
      <c r="N26" s="1" t="b">
        <f t="shared" si="3"/>
        <v>1</v>
      </c>
      <c r="O26" s="1" t="b">
        <f t="shared" si="4"/>
        <v>1</v>
      </c>
      <c r="P26" s="1" t="b">
        <f t="shared" si="5"/>
        <v>1</v>
      </c>
      <c r="Q26" s="1" t="b">
        <f t="shared" si="6"/>
        <v>1</v>
      </c>
      <c r="R26" s="1" t="b">
        <f t="shared" si="7"/>
        <v>1</v>
      </c>
      <c r="S26" s="1" t="b">
        <f t="shared" si="8"/>
        <v>1</v>
      </c>
      <c r="T26" s="1" t="b">
        <f t="shared" si="9"/>
        <v>1</v>
      </c>
      <c r="U26" s="1" t="b">
        <f t="shared" si="10"/>
        <v>1</v>
      </c>
      <c r="V26" s="1" t="b">
        <f t="shared" si="22"/>
        <v>0</v>
      </c>
      <c r="W26" s="1" t="str">
        <f t="shared" si="11"/>
        <v/>
      </c>
      <c r="X26" s="1" t="str">
        <f t="shared" si="28"/>
        <v/>
      </c>
      <c r="Y26" s="1" t="str">
        <f t="shared" si="23"/>
        <v>40</v>
      </c>
      <c r="Z26" s="1" t="str">
        <f t="shared" si="27"/>
        <v xml:space="preserve">       </v>
      </c>
      <c r="AA26" s="10">
        <f t="shared" si="25"/>
        <v>0</v>
      </c>
    </row>
    <row r="27" spans="1:27" ht="15">
      <c r="A27" s="10" t="str">
        <f xml:space="preserve"> IF(Feuil1!B41="","",  UPPER(MID(Feuil1!B41,1,1)) &amp;  MID(LOWER(TRIM(Feuil1!B41)),2,LEN(Feuil1!B41)-1))</f>
        <v/>
      </c>
      <c r="B27" s="10" t="e">
        <f t="shared" si="13"/>
        <v>#VALUE!</v>
      </c>
      <c r="C27" s="1" t="e">
        <f t="shared" si="14"/>
        <v>#VALUE!</v>
      </c>
      <c r="D27" s="1">
        <f t="shared" si="15"/>
        <v>0</v>
      </c>
      <c r="E27" s="11" t="str">
        <f t="shared" si="16"/>
        <v>X</v>
      </c>
      <c r="F27" s="1" t="e">
        <f t="shared" si="17"/>
        <v>#VALUE!</v>
      </c>
      <c r="G27" s="1">
        <f t="shared" si="18"/>
        <v>0</v>
      </c>
      <c r="H27" s="11" t="str">
        <f t="shared" si="19"/>
        <v>X</v>
      </c>
      <c r="I27" s="1" t="str">
        <f t="shared" si="20"/>
        <v/>
      </c>
      <c r="J27" s="7" t="str">
        <f>LOWER(TRIM(Feuil1!D41))</f>
        <v/>
      </c>
      <c r="K27" s="1" t="b">
        <f t="shared" si="0"/>
        <v>0</v>
      </c>
      <c r="L27" s="10" t="b">
        <f t="shared" si="26"/>
        <v>0</v>
      </c>
      <c r="M27" s="1" t="b">
        <f t="shared" si="2"/>
        <v>1</v>
      </c>
      <c r="N27" s="1" t="b">
        <f t="shared" si="3"/>
        <v>1</v>
      </c>
      <c r="O27" s="1" t="b">
        <f t="shared" si="4"/>
        <v>1</v>
      </c>
      <c r="P27" s="1" t="b">
        <f t="shared" si="5"/>
        <v>1</v>
      </c>
      <c r="Q27" s="1" t="b">
        <f t="shared" si="6"/>
        <v>1</v>
      </c>
      <c r="R27" s="1" t="b">
        <f t="shared" si="7"/>
        <v>1</v>
      </c>
      <c r="S27" s="1" t="b">
        <f t="shared" si="8"/>
        <v>1</v>
      </c>
      <c r="T27" s="1" t="b">
        <f t="shared" si="9"/>
        <v>1</v>
      </c>
      <c r="U27" s="1" t="b">
        <f t="shared" si="10"/>
        <v>1</v>
      </c>
      <c r="V27" s="1" t="b">
        <f t="shared" si="22"/>
        <v>0</v>
      </c>
      <c r="W27" s="1" t="str">
        <f t="shared" si="11"/>
        <v/>
      </c>
      <c r="X27" s="1" t="str">
        <f t="shared" si="28"/>
        <v/>
      </c>
      <c r="Y27" s="1" t="str">
        <f t="shared" si="23"/>
        <v>41</v>
      </c>
      <c r="Z27" s="1" t="str">
        <f t="shared" si="27"/>
        <v xml:space="preserve">        </v>
      </c>
      <c r="AA27" s="10">
        <f t="shared" si="25"/>
        <v>0</v>
      </c>
    </row>
    <row r="28" spans="1:27" ht="15">
      <c r="A28" s="10" t="str">
        <f xml:space="preserve"> IF(Feuil1!B42="","",  UPPER(MID(Feuil1!B42,1,1)) &amp;  MID(LOWER(TRIM(Feuil1!B42)),2,LEN(Feuil1!B42)-1))</f>
        <v/>
      </c>
      <c r="B28" s="10" t="e">
        <f t="shared" si="13"/>
        <v>#VALUE!</v>
      </c>
      <c r="C28" s="1" t="e">
        <f t="shared" si="14"/>
        <v>#VALUE!</v>
      </c>
      <c r="D28" s="1">
        <f t="shared" si="15"/>
        <v>0</v>
      </c>
      <c r="E28" s="11" t="str">
        <f t="shared" si="16"/>
        <v>X</v>
      </c>
      <c r="F28" s="1" t="e">
        <f t="shared" si="17"/>
        <v>#VALUE!</v>
      </c>
      <c r="G28" s="1">
        <f t="shared" si="18"/>
        <v>0</v>
      </c>
      <c r="H28" s="11" t="str">
        <f t="shared" si="19"/>
        <v>X</v>
      </c>
      <c r="I28" s="1" t="str">
        <f t="shared" si="20"/>
        <v/>
      </c>
      <c r="J28" s="7" t="str">
        <f>LOWER(TRIM(Feuil1!D42))</f>
        <v/>
      </c>
      <c r="K28" s="1" t="b">
        <f t="shared" si="0"/>
        <v>0</v>
      </c>
      <c r="L28" s="10" t="b">
        <f t="shared" si="26"/>
        <v>0</v>
      </c>
      <c r="M28" s="1" t="b">
        <f t="shared" si="2"/>
        <v>1</v>
      </c>
      <c r="N28" s="1" t="b">
        <f t="shared" si="3"/>
        <v>1</v>
      </c>
      <c r="O28" s="1" t="b">
        <f t="shared" si="4"/>
        <v>1</v>
      </c>
      <c r="P28" s="1" t="b">
        <f t="shared" si="5"/>
        <v>1</v>
      </c>
      <c r="Q28" s="1" t="b">
        <f t="shared" si="6"/>
        <v>1</v>
      </c>
      <c r="R28" s="1" t="b">
        <f t="shared" si="7"/>
        <v>1</v>
      </c>
      <c r="S28" s="1" t="b">
        <f t="shared" si="8"/>
        <v>1</v>
      </c>
      <c r="T28" s="1" t="b">
        <f t="shared" si="9"/>
        <v>1</v>
      </c>
      <c r="U28" s="1" t="b">
        <f t="shared" si="10"/>
        <v>1</v>
      </c>
      <c r="V28" s="1" t="b">
        <f t="shared" si="22"/>
        <v>0</v>
      </c>
      <c r="W28" s="1" t="str">
        <f t="shared" si="11"/>
        <v/>
      </c>
      <c r="X28" s="1" t="str">
        <f t="shared" si="28"/>
        <v/>
      </c>
      <c r="Y28" s="1" t="str">
        <f t="shared" si="23"/>
        <v>42</v>
      </c>
      <c r="Z28" s="1" t="str">
        <f t="shared" si="27"/>
        <v xml:space="preserve">         </v>
      </c>
      <c r="AA28" s="10">
        <f t="shared" si="25"/>
        <v>0</v>
      </c>
    </row>
    <row r="29" spans="1:27" ht="15">
      <c r="A29" s="10" t="str">
        <f xml:space="preserve"> IF(Feuil1!B43="","",  UPPER(MID(Feuil1!B43,1,1)) &amp;  MID(LOWER(TRIM(Feuil1!B43)),2,LEN(Feuil1!B43)-1))</f>
        <v/>
      </c>
      <c r="B29" s="10" t="e">
        <f t="shared" si="13"/>
        <v>#VALUE!</v>
      </c>
      <c r="C29" s="1" t="e">
        <f t="shared" si="14"/>
        <v>#VALUE!</v>
      </c>
      <c r="D29" s="1">
        <f t="shared" si="15"/>
        <v>0</v>
      </c>
      <c r="E29" s="11" t="str">
        <f t="shared" si="16"/>
        <v>X</v>
      </c>
      <c r="F29" s="1" t="e">
        <f t="shared" si="17"/>
        <v>#VALUE!</v>
      </c>
      <c r="G29" s="1">
        <f t="shared" si="18"/>
        <v>0</v>
      </c>
      <c r="H29" s="11" t="str">
        <f t="shared" si="19"/>
        <v>X</v>
      </c>
      <c r="I29" s="1" t="str">
        <f t="shared" si="20"/>
        <v/>
      </c>
      <c r="J29" s="7" t="str">
        <f>LOWER(TRIM(Feuil1!D43))</f>
        <v/>
      </c>
      <c r="K29" s="1" t="b">
        <f t="shared" si="0"/>
        <v>0</v>
      </c>
      <c r="L29" s="10" t="b">
        <f t="shared" si="26"/>
        <v>0</v>
      </c>
      <c r="M29" s="1" t="b">
        <f t="shared" si="2"/>
        <v>1</v>
      </c>
      <c r="N29" s="1" t="b">
        <f t="shared" si="3"/>
        <v>1</v>
      </c>
      <c r="O29" s="1" t="b">
        <f t="shared" si="4"/>
        <v>1</v>
      </c>
      <c r="P29" s="1" t="b">
        <f t="shared" si="5"/>
        <v>1</v>
      </c>
      <c r="Q29" s="1" t="b">
        <f t="shared" si="6"/>
        <v>1</v>
      </c>
      <c r="R29" s="1" t="b">
        <f t="shared" si="7"/>
        <v>1</v>
      </c>
      <c r="S29" s="1" t="b">
        <f t="shared" si="8"/>
        <v>1</v>
      </c>
      <c r="T29" s="1" t="b">
        <f t="shared" si="9"/>
        <v>1</v>
      </c>
      <c r="U29" s="1" t="b">
        <f t="shared" si="10"/>
        <v>1</v>
      </c>
      <c r="V29" s="1" t="b">
        <f t="shared" si="22"/>
        <v>0</v>
      </c>
      <c r="W29" s="1" t="str">
        <f t="shared" si="11"/>
        <v/>
      </c>
      <c r="X29" s="1" t="str">
        <f t="shared" si="28"/>
        <v/>
      </c>
      <c r="Y29" s="1" t="str">
        <f t="shared" si="23"/>
        <v>43</v>
      </c>
      <c r="Z29" s="1" t="str">
        <f t="shared" si="27"/>
        <v xml:space="preserve">          </v>
      </c>
      <c r="AA29" s="10">
        <f t="shared" si="25"/>
        <v>0</v>
      </c>
    </row>
    <row r="30" spans="1:27" ht="15">
      <c r="A30" s="10" t="str">
        <f xml:space="preserve"> IF(Feuil1!B44="","",  UPPER(MID(Feuil1!B44,1,1)) &amp;  MID(LOWER(TRIM(Feuil1!B44)),2,LEN(Feuil1!B44)-1))</f>
        <v/>
      </c>
      <c r="B30" s="10" t="e">
        <f t="shared" si="13"/>
        <v>#VALUE!</v>
      </c>
      <c r="C30" s="1" t="e">
        <f t="shared" si="14"/>
        <v>#VALUE!</v>
      </c>
      <c r="D30" s="1">
        <f t="shared" si="15"/>
        <v>0</v>
      </c>
      <c r="E30" s="11" t="str">
        <f t="shared" si="16"/>
        <v>X</v>
      </c>
      <c r="F30" s="1" t="e">
        <f t="shared" si="17"/>
        <v>#VALUE!</v>
      </c>
      <c r="G30" s="1">
        <f t="shared" si="18"/>
        <v>0</v>
      </c>
      <c r="H30" s="11" t="str">
        <f t="shared" si="19"/>
        <v>X</v>
      </c>
      <c r="I30" s="1" t="str">
        <f t="shared" si="20"/>
        <v/>
      </c>
      <c r="J30" s="7" t="str">
        <f>LOWER(TRIM(Feuil1!D44))</f>
        <v/>
      </c>
      <c r="K30" s="1" t="b">
        <f t="shared" si="0"/>
        <v>0</v>
      </c>
      <c r="L30" s="10" t="b">
        <f t="shared" si="26"/>
        <v>0</v>
      </c>
      <c r="M30" s="1" t="b">
        <f t="shared" si="2"/>
        <v>1</v>
      </c>
      <c r="N30" s="1" t="b">
        <f t="shared" si="3"/>
        <v>1</v>
      </c>
      <c r="O30" s="1" t="b">
        <f t="shared" si="4"/>
        <v>1</v>
      </c>
      <c r="P30" s="1" t="b">
        <f t="shared" si="5"/>
        <v>1</v>
      </c>
      <c r="Q30" s="1" t="b">
        <f t="shared" si="6"/>
        <v>1</v>
      </c>
      <c r="R30" s="1" t="b">
        <f t="shared" si="7"/>
        <v>1</v>
      </c>
      <c r="S30" s="1" t="b">
        <f t="shared" si="8"/>
        <v>1</v>
      </c>
      <c r="T30" s="1" t="b">
        <f t="shared" si="9"/>
        <v>1</v>
      </c>
      <c r="U30" s="1" t="b">
        <f t="shared" si="10"/>
        <v>1</v>
      </c>
      <c r="V30" s="1" t="b">
        <f t="shared" si="22"/>
        <v>0</v>
      </c>
      <c r="W30" s="1" t="str">
        <f t="shared" si="11"/>
        <v/>
      </c>
      <c r="X30" s="1" t="str">
        <f t="shared" si="28"/>
        <v/>
      </c>
      <c r="Y30" s="1" t="str">
        <f t="shared" si="23"/>
        <v>44</v>
      </c>
      <c r="Z30" s="1" t="str">
        <f t="shared" si="27"/>
        <v xml:space="preserve">           </v>
      </c>
      <c r="AA30" s="10">
        <f t="shared" si="25"/>
        <v>0</v>
      </c>
    </row>
    <row r="31" spans="1:27" ht="15">
      <c r="A31" s="10" t="str">
        <f xml:space="preserve"> IF(Feuil1!B45="","",  UPPER(MID(Feuil1!B45,1,1)) &amp;  MID(LOWER(TRIM(Feuil1!B45)),2,LEN(Feuil1!B45)-1))</f>
        <v/>
      </c>
      <c r="B31" s="10" t="e">
        <f t="shared" si="13"/>
        <v>#VALUE!</v>
      </c>
      <c r="C31" s="1" t="e">
        <f t="shared" si="14"/>
        <v>#VALUE!</v>
      </c>
      <c r="D31" s="1">
        <f t="shared" si="15"/>
        <v>0</v>
      </c>
      <c r="E31" s="11" t="str">
        <f t="shared" si="16"/>
        <v>X</v>
      </c>
      <c r="F31" s="1" t="e">
        <f t="shared" si="17"/>
        <v>#VALUE!</v>
      </c>
      <c r="G31" s="1">
        <f t="shared" si="18"/>
        <v>0</v>
      </c>
      <c r="H31" s="11" t="str">
        <f t="shared" si="19"/>
        <v>X</v>
      </c>
      <c r="I31" s="1" t="str">
        <f t="shared" si="20"/>
        <v/>
      </c>
      <c r="J31" s="7" t="str">
        <f>LOWER(TRIM(Feuil1!D45))</f>
        <v/>
      </c>
      <c r="K31" s="1" t="b">
        <f t="shared" si="0"/>
        <v>0</v>
      </c>
      <c r="L31" s="10" t="b">
        <f t="shared" si="26"/>
        <v>0</v>
      </c>
      <c r="M31" s="1" t="b">
        <f t="shared" si="2"/>
        <v>1</v>
      </c>
      <c r="N31" s="1" t="b">
        <f t="shared" si="3"/>
        <v>1</v>
      </c>
      <c r="O31" s="1" t="b">
        <f t="shared" si="4"/>
        <v>1</v>
      </c>
      <c r="P31" s="1" t="b">
        <f t="shared" si="5"/>
        <v>1</v>
      </c>
      <c r="Q31" s="1" t="b">
        <f t="shared" si="6"/>
        <v>1</v>
      </c>
      <c r="R31" s="1" t="b">
        <f t="shared" si="7"/>
        <v>1</v>
      </c>
      <c r="S31" s="1" t="b">
        <f t="shared" si="8"/>
        <v>1</v>
      </c>
      <c r="T31" s="1" t="b">
        <f t="shared" si="9"/>
        <v>1</v>
      </c>
      <c r="U31" s="1" t="b">
        <f t="shared" si="10"/>
        <v>1</v>
      </c>
      <c r="V31" s="1" t="b">
        <f t="shared" si="22"/>
        <v>0</v>
      </c>
      <c r="W31" s="1" t="str">
        <f t="shared" si="11"/>
        <v/>
      </c>
      <c r="X31" s="1" t="str">
        <f t="shared" si="28"/>
        <v/>
      </c>
      <c r="Y31" s="1" t="str">
        <f t="shared" si="23"/>
        <v>45</v>
      </c>
      <c r="Z31" s="1" t="str">
        <f t="shared" si="27"/>
        <v xml:space="preserve">            </v>
      </c>
      <c r="AA31" s="10">
        <f t="shared" si="25"/>
        <v>0</v>
      </c>
    </row>
    <row r="32" spans="1:27" ht="15">
      <c r="A32" s="10" t="str">
        <f xml:space="preserve"> IF(Feuil1!B46="","",  UPPER(MID(Feuil1!B46,1,1)) &amp;  MID(LOWER(TRIM(Feuil1!B46)),2,LEN(Feuil1!B46)-1))</f>
        <v/>
      </c>
      <c r="B32" s="10" t="e">
        <f t="shared" si="13"/>
        <v>#VALUE!</v>
      </c>
      <c r="C32" s="1" t="e">
        <f t="shared" si="14"/>
        <v>#VALUE!</v>
      </c>
      <c r="D32" s="1">
        <f t="shared" si="15"/>
        <v>0</v>
      </c>
      <c r="E32" s="11" t="str">
        <f t="shared" si="16"/>
        <v>X</v>
      </c>
      <c r="F32" s="1" t="e">
        <f t="shared" si="17"/>
        <v>#VALUE!</v>
      </c>
      <c r="G32" s="1">
        <f t="shared" si="18"/>
        <v>0</v>
      </c>
      <c r="H32" s="11" t="str">
        <f t="shared" si="19"/>
        <v>X</v>
      </c>
      <c r="I32" s="1" t="str">
        <f t="shared" si="20"/>
        <v/>
      </c>
      <c r="J32" s="7" t="str">
        <f>LOWER(TRIM(Feuil1!D46))</f>
        <v/>
      </c>
      <c r="K32" s="1" t="b">
        <f t="shared" si="0"/>
        <v>0</v>
      </c>
      <c r="L32" s="10" t="b">
        <f t="shared" si="26"/>
        <v>0</v>
      </c>
      <c r="M32" s="1" t="b">
        <f t="shared" si="2"/>
        <v>1</v>
      </c>
      <c r="N32" s="1" t="b">
        <f t="shared" si="3"/>
        <v>1</v>
      </c>
      <c r="O32" s="1" t="b">
        <f t="shared" si="4"/>
        <v>1</v>
      </c>
      <c r="P32" s="1" t="b">
        <f t="shared" si="5"/>
        <v>1</v>
      </c>
      <c r="Q32" s="1" t="b">
        <f t="shared" si="6"/>
        <v>1</v>
      </c>
      <c r="R32" s="1" t="b">
        <f t="shared" si="7"/>
        <v>1</v>
      </c>
      <c r="S32" s="1" t="b">
        <f t="shared" si="8"/>
        <v>1</v>
      </c>
      <c r="T32" s="1" t="b">
        <f t="shared" si="9"/>
        <v>1</v>
      </c>
      <c r="U32" s="1" t="b">
        <f t="shared" si="10"/>
        <v>1</v>
      </c>
      <c r="V32" s="1" t="b">
        <f t="shared" si="22"/>
        <v>0</v>
      </c>
      <c r="W32" s="1" t="str">
        <f t="shared" si="11"/>
        <v/>
      </c>
      <c r="X32" s="1" t="str">
        <f t="shared" si="28"/>
        <v/>
      </c>
      <c r="Y32" s="1" t="str">
        <f t="shared" si="23"/>
        <v>46</v>
      </c>
      <c r="Z32" s="1" t="str">
        <f t="shared" si="27"/>
        <v xml:space="preserve">             </v>
      </c>
      <c r="AA32" s="10">
        <f t="shared" si="25"/>
        <v>0</v>
      </c>
    </row>
    <row r="33" spans="1:27" ht="15">
      <c r="A33" s="10" t="str">
        <f xml:space="preserve"> IF(Feuil1!B47="","",  UPPER(MID(Feuil1!B47,1,1)) &amp;  MID(LOWER(TRIM(Feuil1!B47)),2,LEN(Feuil1!B47)-1))</f>
        <v/>
      </c>
      <c r="B33" s="10" t="e">
        <f t="shared" si="13"/>
        <v>#VALUE!</v>
      </c>
      <c r="C33" s="1" t="e">
        <f t="shared" si="14"/>
        <v>#VALUE!</v>
      </c>
      <c r="D33" s="1">
        <f t="shared" si="15"/>
        <v>0</v>
      </c>
      <c r="E33" s="11" t="str">
        <f t="shared" si="16"/>
        <v>X</v>
      </c>
      <c r="F33" s="1" t="e">
        <f t="shared" si="17"/>
        <v>#VALUE!</v>
      </c>
      <c r="G33" s="1">
        <f t="shared" si="18"/>
        <v>0</v>
      </c>
      <c r="H33" s="11" t="str">
        <f t="shared" si="19"/>
        <v>X</v>
      </c>
      <c r="I33" s="1" t="str">
        <f t="shared" si="20"/>
        <v/>
      </c>
      <c r="J33" s="7" t="str">
        <f>LOWER(TRIM(Feuil1!D47))</f>
        <v/>
      </c>
      <c r="K33" s="1" t="b">
        <f t="shared" si="0"/>
        <v>0</v>
      </c>
      <c r="L33" s="10" t="b">
        <f t="shared" si="26"/>
        <v>0</v>
      </c>
      <c r="M33" s="1" t="b">
        <f t="shared" si="2"/>
        <v>1</v>
      </c>
      <c r="N33" s="1" t="b">
        <f t="shared" si="3"/>
        <v>1</v>
      </c>
      <c r="O33" s="1" t="b">
        <f t="shared" si="4"/>
        <v>1</v>
      </c>
      <c r="P33" s="1" t="b">
        <f t="shared" si="5"/>
        <v>1</v>
      </c>
      <c r="Q33" s="1" t="b">
        <f t="shared" si="6"/>
        <v>1</v>
      </c>
      <c r="R33" s="1" t="b">
        <f t="shared" si="7"/>
        <v>1</v>
      </c>
      <c r="S33" s="1" t="b">
        <f t="shared" si="8"/>
        <v>1</v>
      </c>
      <c r="T33" s="1" t="b">
        <f t="shared" si="9"/>
        <v>1</v>
      </c>
      <c r="U33" s="1" t="b">
        <f t="shared" si="10"/>
        <v>1</v>
      </c>
      <c r="V33" s="1" t="b">
        <f t="shared" si="22"/>
        <v>0</v>
      </c>
      <c r="W33" s="1" t="str">
        <f t="shared" si="11"/>
        <v/>
      </c>
      <c r="X33" s="1" t="str">
        <f t="shared" si="28"/>
        <v/>
      </c>
      <c r="Y33" s="1" t="str">
        <f t="shared" si="23"/>
        <v>47</v>
      </c>
      <c r="Z33" s="1" t="str">
        <f t="shared" si="27"/>
        <v xml:space="preserve">              </v>
      </c>
      <c r="AA33" s="10">
        <f t="shared" si="25"/>
        <v>0</v>
      </c>
    </row>
    <row r="34" spans="1:27" ht="15">
      <c r="A34" s="10" t="str">
        <f xml:space="preserve"> IF(Feuil1!B48="","",  UPPER(MID(Feuil1!B48,1,1)) &amp;  MID(LOWER(TRIM(Feuil1!B48)),2,LEN(Feuil1!B48)-1))</f>
        <v/>
      </c>
      <c r="B34" s="10" t="e">
        <f t="shared" si="13"/>
        <v>#VALUE!</v>
      </c>
      <c r="C34" s="1" t="e">
        <f t="shared" si="14"/>
        <v>#VALUE!</v>
      </c>
      <c r="D34" s="1">
        <f t="shared" si="15"/>
        <v>0</v>
      </c>
      <c r="E34" s="11" t="str">
        <f t="shared" si="16"/>
        <v>X</v>
      </c>
      <c r="F34" s="1" t="e">
        <f t="shared" si="17"/>
        <v>#VALUE!</v>
      </c>
      <c r="G34" s="1">
        <f t="shared" si="18"/>
        <v>0</v>
      </c>
      <c r="H34" s="11" t="str">
        <f t="shared" si="19"/>
        <v>X</v>
      </c>
      <c r="I34" s="1" t="str">
        <f t="shared" si="20"/>
        <v/>
      </c>
      <c r="J34" s="7" t="str">
        <f>LOWER(TRIM(Feuil1!D48))</f>
        <v/>
      </c>
      <c r="K34" s="1" t="b">
        <f t="shared" si="0"/>
        <v>0</v>
      </c>
      <c r="L34" s="10" t="b">
        <f t="shared" si="26"/>
        <v>0</v>
      </c>
      <c r="M34" s="1" t="b">
        <f t="shared" si="2"/>
        <v>1</v>
      </c>
      <c r="N34" s="1" t="b">
        <f t="shared" si="3"/>
        <v>1</v>
      </c>
      <c r="O34" s="1" t="b">
        <f t="shared" si="4"/>
        <v>1</v>
      </c>
      <c r="P34" s="1" t="b">
        <f t="shared" si="5"/>
        <v>1</v>
      </c>
      <c r="Q34" s="1" t="b">
        <f t="shared" si="6"/>
        <v>1</v>
      </c>
      <c r="R34" s="1" t="b">
        <f t="shared" si="7"/>
        <v>1</v>
      </c>
      <c r="S34" s="1" t="b">
        <f t="shared" si="8"/>
        <v>1</v>
      </c>
      <c r="T34" s="1" t="b">
        <f t="shared" si="9"/>
        <v>1</v>
      </c>
      <c r="U34" s="1" t="b">
        <f t="shared" si="10"/>
        <v>1</v>
      </c>
      <c r="V34" s="1" t="b">
        <f t="shared" si="22"/>
        <v>0</v>
      </c>
      <c r="W34" s="1" t="str">
        <f t="shared" si="11"/>
        <v/>
      </c>
      <c r="X34" s="1" t="str">
        <f t="shared" si="28"/>
        <v/>
      </c>
      <c r="Y34" s="1" t="str">
        <f t="shared" si="23"/>
        <v>48</v>
      </c>
      <c r="Z34" s="1" t="str">
        <f t="shared" si="27"/>
        <v xml:space="preserve">               </v>
      </c>
      <c r="AA34" s="10">
        <f t="shared" si="25"/>
        <v>0</v>
      </c>
    </row>
    <row r="35" spans="1:27" ht="15">
      <c r="A35" s="10" t="str">
        <f xml:space="preserve"> IF(Feuil1!B49="","",  UPPER(MID(Feuil1!B49,1,1)) &amp;  MID(LOWER(TRIM(Feuil1!B49)),2,LEN(Feuil1!B49)-1))</f>
        <v/>
      </c>
      <c r="B35" s="10" t="e">
        <f t="shared" si="13"/>
        <v>#VALUE!</v>
      </c>
      <c r="C35" s="1" t="e">
        <f t="shared" si="14"/>
        <v>#VALUE!</v>
      </c>
      <c r="D35" s="1">
        <f t="shared" si="15"/>
        <v>0</v>
      </c>
      <c r="E35" s="11" t="str">
        <f t="shared" si="16"/>
        <v>X</v>
      </c>
      <c r="F35" s="1" t="e">
        <f t="shared" si="17"/>
        <v>#VALUE!</v>
      </c>
      <c r="G35" s="1">
        <f t="shared" si="18"/>
        <v>0</v>
      </c>
      <c r="H35" s="11" t="str">
        <f t="shared" si="19"/>
        <v>X</v>
      </c>
      <c r="I35" s="1" t="str">
        <f t="shared" si="20"/>
        <v/>
      </c>
      <c r="J35" s="7" t="str">
        <f>LOWER(TRIM(Feuil1!D49))</f>
        <v/>
      </c>
      <c r="K35" s="1" t="b">
        <f t="shared" si="0"/>
        <v>0</v>
      </c>
      <c r="L35" s="10" t="b">
        <f t="shared" si="26"/>
        <v>0</v>
      </c>
      <c r="M35" s="1" t="b">
        <f t="shared" si="2"/>
        <v>1</v>
      </c>
      <c r="N35" s="1" t="b">
        <f t="shared" si="3"/>
        <v>1</v>
      </c>
      <c r="O35" s="1" t="b">
        <f t="shared" si="4"/>
        <v>1</v>
      </c>
      <c r="P35" s="1" t="b">
        <f t="shared" si="5"/>
        <v>1</v>
      </c>
      <c r="Q35" s="1" t="b">
        <f t="shared" si="6"/>
        <v>1</v>
      </c>
      <c r="R35" s="1" t="b">
        <f t="shared" si="7"/>
        <v>1</v>
      </c>
      <c r="S35" s="1" t="b">
        <f t="shared" si="8"/>
        <v>1</v>
      </c>
      <c r="T35" s="1" t="b">
        <f t="shared" si="9"/>
        <v>1</v>
      </c>
      <c r="U35" s="1" t="b">
        <f t="shared" si="10"/>
        <v>1</v>
      </c>
      <c r="V35" s="1" t="b">
        <f t="shared" si="22"/>
        <v>0</v>
      </c>
      <c r="W35" s="1" t="str">
        <f t="shared" si="11"/>
        <v/>
      </c>
      <c r="X35" s="1" t="str">
        <f t="shared" si="28"/>
        <v/>
      </c>
      <c r="Y35" s="1" t="str">
        <f t="shared" si="23"/>
        <v>49</v>
      </c>
      <c r="Z35" s="1" t="str">
        <f t="shared" si="27"/>
        <v xml:space="preserve">                </v>
      </c>
      <c r="AA35" s="10">
        <f t="shared" si="25"/>
        <v>0</v>
      </c>
    </row>
    <row r="36" spans="1:27" ht="15">
      <c r="A36" s="10" t="str">
        <f xml:space="preserve"> IF(Feuil1!B50="","",  UPPER(MID(Feuil1!B50,1,1)) &amp;  MID(LOWER(TRIM(Feuil1!B50)),2,LEN(Feuil1!B50)-1))</f>
        <v/>
      </c>
      <c r="B36" s="10" t="e">
        <f t="shared" si="13"/>
        <v>#VALUE!</v>
      </c>
      <c r="C36" s="1" t="e">
        <f t="shared" si="14"/>
        <v>#VALUE!</v>
      </c>
      <c r="D36" s="1">
        <f t="shared" si="15"/>
        <v>0</v>
      </c>
      <c r="E36" s="11" t="str">
        <f t="shared" si="16"/>
        <v>X</v>
      </c>
      <c r="F36" s="1" t="e">
        <f t="shared" si="17"/>
        <v>#VALUE!</v>
      </c>
      <c r="G36" s="1">
        <f t="shared" si="18"/>
        <v>0</v>
      </c>
      <c r="H36" s="11" t="str">
        <f t="shared" si="19"/>
        <v>X</v>
      </c>
      <c r="I36" s="1" t="str">
        <f t="shared" si="20"/>
        <v/>
      </c>
      <c r="J36" s="7" t="str">
        <f>LOWER(TRIM(Feuil1!D50))</f>
        <v/>
      </c>
      <c r="K36" s="1" t="b">
        <f t="shared" si="0"/>
        <v>0</v>
      </c>
      <c r="L36" s="10" t="b">
        <f t="shared" si="26"/>
        <v>0</v>
      </c>
      <c r="M36" s="1" t="b">
        <f t="shared" si="2"/>
        <v>1</v>
      </c>
      <c r="N36" s="1" t="b">
        <f t="shared" si="3"/>
        <v>1</v>
      </c>
      <c r="O36" s="1" t="b">
        <f t="shared" si="4"/>
        <v>1</v>
      </c>
      <c r="P36" s="1" t="b">
        <f t="shared" si="5"/>
        <v>1</v>
      </c>
      <c r="Q36" s="1" t="b">
        <f t="shared" si="6"/>
        <v>1</v>
      </c>
      <c r="R36" s="1" t="b">
        <f t="shared" si="7"/>
        <v>1</v>
      </c>
      <c r="S36" s="1" t="b">
        <f t="shared" si="8"/>
        <v>1</v>
      </c>
      <c r="T36" s="1" t="b">
        <f t="shared" si="9"/>
        <v>1</v>
      </c>
      <c r="U36" s="1" t="b">
        <f t="shared" si="10"/>
        <v>1</v>
      </c>
      <c r="V36" s="1" t="b">
        <f t="shared" si="22"/>
        <v>0</v>
      </c>
      <c r="W36" s="1" t="str">
        <f t="shared" si="11"/>
        <v/>
      </c>
      <c r="X36" s="1" t="str">
        <f t="shared" si="28"/>
        <v/>
      </c>
      <c r="Y36" s="1" t="str">
        <f t="shared" si="23"/>
        <v>50</v>
      </c>
      <c r="Z36" s="1" t="str">
        <f t="shared" si="27"/>
        <v xml:space="preserve">                 </v>
      </c>
      <c r="AA36" s="10">
        <f t="shared" si="25"/>
        <v>0</v>
      </c>
    </row>
    <row r="37" spans="1:27" ht="15">
      <c r="A37" s="10" t="str">
        <f xml:space="preserve"> IF(Feuil1!B51="","",  UPPER(MID(Feuil1!B51,1,1)) &amp;  MID(LOWER(TRIM(Feuil1!B51)),2,LEN(Feuil1!B51)-1))</f>
        <v/>
      </c>
      <c r="B37" s="10" t="e">
        <f t="shared" si="13"/>
        <v>#VALUE!</v>
      </c>
      <c r="C37" s="1" t="e">
        <f t="shared" si="14"/>
        <v>#VALUE!</v>
      </c>
      <c r="D37" s="1">
        <f t="shared" si="15"/>
        <v>0</v>
      </c>
      <c r="E37" s="11" t="str">
        <f t="shared" si="16"/>
        <v>X</v>
      </c>
      <c r="F37" s="1" t="e">
        <f t="shared" si="17"/>
        <v>#VALUE!</v>
      </c>
      <c r="G37" s="1">
        <f t="shared" si="18"/>
        <v>0</v>
      </c>
      <c r="H37" s="11" t="str">
        <f t="shared" si="19"/>
        <v>X</v>
      </c>
      <c r="I37" s="1" t="str">
        <f t="shared" si="20"/>
        <v/>
      </c>
      <c r="J37" s="7" t="str">
        <f>LOWER(TRIM(Feuil1!D51))</f>
        <v/>
      </c>
      <c r="K37" s="1" t="b">
        <f t="shared" si="0"/>
        <v>0</v>
      </c>
      <c r="L37" s="10" t="b">
        <f t="shared" si="26"/>
        <v>0</v>
      </c>
      <c r="M37" s="1" t="b">
        <f t="shared" si="2"/>
        <v>1</v>
      </c>
      <c r="N37" s="1" t="b">
        <f t="shared" si="3"/>
        <v>1</v>
      </c>
      <c r="O37" s="1" t="b">
        <f t="shared" si="4"/>
        <v>1</v>
      </c>
      <c r="P37" s="1" t="b">
        <f t="shared" si="5"/>
        <v>1</v>
      </c>
      <c r="Q37" s="1" t="b">
        <f t="shared" si="6"/>
        <v>1</v>
      </c>
      <c r="R37" s="1" t="b">
        <f t="shared" si="7"/>
        <v>1</v>
      </c>
      <c r="S37" s="1" t="b">
        <f t="shared" si="8"/>
        <v>1</v>
      </c>
      <c r="T37" s="1" t="b">
        <f t="shared" si="9"/>
        <v>1</v>
      </c>
      <c r="U37" s="1" t="b">
        <f t="shared" si="10"/>
        <v>1</v>
      </c>
      <c r="V37" s="1" t="b">
        <f t="shared" si="22"/>
        <v>0</v>
      </c>
      <c r="W37" s="1" t="str">
        <f t="shared" si="11"/>
        <v/>
      </c>
      <c r="X37" s="1" t="str">
        <f t="shared" si="28"/>
        <v/>
      </c>
      <c r="Y37" s="1" t="str">
        <f t="shared" si="23"/>
        <v>51</v>
      </c>
      <c r="Z37" s="1" t="str">
        <f t="shared" si="27"/>
        <v xml:space="preserve">                  </v>
      </c>
      <c r="AA37" s="10">
        <f t="shared" si="25"/>
        <v>0</v>
      </c>
    </row>
    <row r="38" spans="1:27" ht="15">
      <c r="A38" s="10" t="str">
        <f xml:space="preserve"> IF(Feuil1!B52="","",  UPPER(MID(Feuil1!B52,1,1)) &amp;  MID(LOWER(TRIM(Feuil1!B52)),2,LEN(Feuil1!B52)-1))</f>
        <v/>
      </c>
      <c r="B38" s="10" t="e">
        <f t="shared" si="13"/>
        <v>#VALUE!</v>
      </c>
      <c r="C38" s="1" t="e">
        <f t="shared" si="14"/>
        <v>#VALUE!</v>
      </c>
      <c r="D38" s="1">
        <f t="shared" si="15"/>
        <v>0</v>
      </c>
      <c r="E38" s="11" t="str">
        <f t="shared" si="16"/>
        <v>X</v>
      </c>
      <c r="F38" s="1" t="e">
        <f t="shared" si="17"/>
        <v>#VALUE!</v>
      </c>
      <c r="G38" s="1">
        <f t="shared" si="18"/>
        <v>0</v>
      </c>
      <c r="H38" s="11" t="str">
        <f t="shared" si="19"/>
        <v>X</v>
      </c>
      <c r="I38" s="1" t="str">
        <f t="shared" si="20"/>
        <v/>
      </c>
      <c r="J38" s="7" t="str">
        <f>LOWER(TRIM(Feuil1!D52))</f>
        <v/>
      </c>
      <c r="K38" s="1" t="b">
        <f t="shared" si="0"/>
        <v>0</v>
      </c>
      <c r="L38" s="10" t="b">
        <f t="shared" si="26"/>
        <v>0</v>
      </c>
      <c r="M38" s="1" t="b">
        <f t="shared" si="2"/>
        <v>1</v>
      </c>
      <c r="N38" s="1" t="b">
        <f t="shared" si="3"/>
        <v>1</v>
      </c>
      <c r="O38" s="1" t="b">
        <f t="shared" si="4"/>
        <v>1</v>
      </c>
      <c r="P38" s="1" t="b">
        <f t="shared" si="5"/>
        <v>1</v>
      </c>
      <c r="Q38" s="1" t="b">
        <f t="shared" si="6"/>
        <v>1</v>
      </c>
      <c r="R38" s="1" t="b">
        <f t="shared" si="7"/>
        <v>1</v>
      </c>
      <c r="S38" s="1" t="b">
        <f t="shared" si="8"/>
        <v>1</v>
      </c>
      <c r="T38" s="1" t="b">
        <f t="shared" si="9"/>
        <v>1</v>
      </c>
      <c r="U38" s="1" t="b">
        <f t="shared" si="10"/>
        <v>1</v>
      </c>
      <c r="V38" s="1" t="b">
        <f t="shared" si="22"/>
        <v>0</v>
      </c>
      <c r="W38" s="1" t="str">
        <f t="shared" si="11"/>
        <v/>
      </c>
      <c r="X38" s="1" t="str">
        <f t="shared" si="28"/>
        <v/>
      </c>
      <c r="Y38" s="1" t="str">
        <f t="shared" si="23"/>
        <v>52</v>
      </c>
      <c r="Z38" s="1" t="str">
        <f t="shared" si="27"/>
        <v xml:space="preserve">                   </v>
      </c>
      <c r="AA38" s="10">
        <f t="shared" si="25"/>
        <v>0</v>
      </c>
    </row>
    <row r="39" spans="1:27" ht="15">
      <c r="A39" s="10" t="str">
        <f xml:space="preserve"> IF(Feuil1!B53="","",  UPPER(MID(Feuil1!B53,1,1)) &amp;  MID(LOWER(TRIM(Feuil1!B53)),2,LEN(Feuil1!B53)-1))</f>
        <v/>
      </c>
      <c r="B39" s="10" t="e">
        <f t="shared" si="13"/>
        <v>#VALUE!</v>
      </c>
      <c r="C39" s="1" t="e">
        <f t="shared" si="14"/>
        <v>#VALUE!</v>
      </c>
      <c r="D39" s="1">
        <f t="shared" si="15"/>
        <v>0</v>
      </c>
      <c r="E39" s="11" t="str">
        <f t="shared" si="16"/>
        <v>X</v>
      </c>
      <c r="F39" s="1" t="e">
        <f t="shared" si="17"/>
        <v>#VALUE!</v>
      </c>
      <c r="G39" s="1">
        <f t="shared" si="18"/>
        <v>0</v>
      </c>
      <c r="H39" s="11" t="str">
        <f t="shared" si="19"/>
        <v>X</v>
      </c>
      <c r="I39" s="1" t="str">
        <f t="shared" si="20"/>
        <v/>
      </c>
      <c r="J39" s="7" t="str">
        <f>LOWER(TRIM(Feuil1!D53))</f>
        <v/>
      </c>
      <c r="K39" s="1" t="b">
        <f t="shared" si="0"/>
        <v>0</v>
      </c>
      <c r="L39" s="10" t="b">
        <f t="shared" si="26"/>
        <v>0</v>
      </c>
      <c r="M39" s="1" t="b">
        <f t="shared" si="2"/>
        <v>1</v>
      </c>
      <c r="N39" s="1" t="b">
        <f t="shared" si="3"/>
        <v>1</v>
      </c>
      <c r="O39" s="1" t="b">
        <f t="shared" si="4"/>
        <v>1</v>
      </c>
      <c r="P39" s="1" t="b">
        <f t="shared" si="5"/>
        <v>1</v>
      </c>
      <c r="Q39" s="1" t="b">
        <f t="shared" si="6"/>
        <v>1</v>
      </c>
      <c r="R39" s="1" t="b">
        <f t="shared" si="7"/>
        <v>1</v>
      </c>
      <c r="S39" s="1" t="b">
        <f t="shared" si="8"/>
        <v>1</v>
      </c>
      <c r="T39" s="1" t="b">
        <f t="shared" si="9"/>
        <v>1</v>
      </c>
      <c r="U39" s="1" t="b">
        <f t="shared" si="10"/>
        <v>1</v>
      </c>
      <c r="V39" s="1" t="b">
        <f t="shared" si="22"/>
        <v>0</v>
      </c>
      <c r="W39" s="1" t="str">
        <f t="shared" si="11"/>
        <v/>
      </c>
      <c r="X39" s="1" t="str">
        <f t="shared" si="28"/>
        <v/>
      </c>
      <c r="Y39" s="1" t="str">
        <f t="shared" si="23"/>
        <v>53</v>
      </c>
      <c r="Z39" s="1" t="str">
        <f t="shared" si="27"/>
        <v xml:space="preserve">                    </v>
      </c>
      <c r="AA39" s="10">
        <f t="shared" si="25"/>
        <v>0</v>
      </c>
    </row>
    <row r="40" spans="1:27" ht="15">
      <c r="A40" s="10" t="str">
        <f xml:space="preserve"> IF(Feuil1!B54="","",  UPPER(MID(Feuil1!B54,1,1)) &amp;  MID(LOWER(TRIM(Feuil1!B54)),2,LEN(Feuil1!B54)-1))</f>
        <v/>
      </c>
      <c r="B40" s="10" t="e">
        <f t="shared" si="13"/>
        <v>#VALUE!</v>
      </c>
      <c r="C40" s="1" t="e">
        <f t="shared" si="14"/>
        <v>#VALUE!</v>
      </c>
      <c r="D40" s="1">
        <f t="shared" si="15"/>
        <v>0</v>
      </c>
      <c r="E40" s="11" t="str">
        <f t="shared" si="16"/>
        <v>X</v>
      </c>
      <c r="F40" s="1" t="e">
        <f t="shared" si="17"/>
        <v>#VALUE!</v>
      </c>
      <c r="G40" s="1">
        <f t="shared" si="18"/>
        <v>0</v>
      </c>
      <c r="H40" s="11" t="str">
        <f t="shared" si="19"/>
        <v>X</v>
      </c>
      <c r="I40" s="1" t="str">
        <f t="shared" si="20"/>
        <v/>
      </c>
      <c r="J40" s="7" t="str">
        <f>LOWER(TRIM(Feuil1!D54))</f>
        <v/>
      </c>
      <c r="K40" s="1" t="b">
        <f t="shared" si="0"/>
        <v>0</v>
      </c>
      <c r="L40" s="10" t="b">
        <f t="shared" si="26"/>
        <v>0</v>
      </c>
      <c r="M40" s="1" t="b">
        <f t="shared" si="2"/>
        <v>1</v>
      </c>
      <c r="N40" s="1" t="b">
        <f t="shared" si="3"/>
        <v>1</v>
      </c>
      <c r="O40" s="1" t="b">
        <f t="shared" si="4"/>
        <v>1</v>
      </c>
      <c r="P40" s="1" t="b">
        <f t="shared" si="5"/>
        <v>1</v>
      </c>
      <c r="Q40" s="1" t="b">
        <f t="shared" si="6"/>
        <v>1</v>
      </c>
      <c r="R40" s="1" t="b">
        <f t="shared" si="7"/>
        <v>1</v>
      </c>
      <c r="S40" s="1" t="b">
        <f t="shared" si="8"/>
        <v>1</v>
      </c>
      <c r="T40" s="1" t="b">
        <f t="shared" si="9"/>
        <v>1</v>
      </c>
      <c r="U40" s="1" t="b">
        <f t="shared" si="10"/>
        <v>1</v>
      </c>
      <c r="V40" s="1" t="b">
        <f t="shared" si="22"/>
        <v>0</v>
      </c>
      <c r="W40" s="1" t="str">
        <f t="shared" si="11"/>
        <v/>
      </c>
      <c r="X40" s="1" t="str">
        <f t="shared" si="28"/>
        <v/>
      </c>
      <c r="Y40" s="1" t="str">
        <f t="shared" si="23"/>
        <v>54</v>
      </c>
      <c r="Z40" s="1" t="str">
        <f t="shared" si="27"/>
        <v xml:space="preserve">                     </v>
      </c>
      <c r="AA40" s="10">
        <f t="shared" si="25"/>
        <v>0</v>
      </c>
    </row>
    <row r="41" spans="1:27" ht="15">
      <c r="A41" s="10" t="str">
        <f xml:space="preserve"> IF(Feuil1!B55="","",  UPPER(MID(Feuil1!B55,1,1)) &amp;  MID(LOWER(TRIM(Feuil1!B55)),2,LEN(Feuil1!B55)-1))</f>
        <v/>
      </c>
      <c r="B41" s="10" t="e">
        <f t="shared" si="13"/>
        <v>#VALUE!</v>
      </c>
      <c r="C41" s="1" t="e">
        <f t="shared" si="14"/>
        <v>#VALUE!</v>
      </c>
      <c r="D41" s="1">
        <f t="shared" si="15"/>
        <v>0</v>
      </c>
      <c r="E41" s="11" t="str">
        <f t="shared" si="16"/>
        <v>X</v>
      </c>
      <c r="F41" s="1" t="e">
        <f t="shared" si="17"/>
        <v>#VALUE!</v>
      </c>
      <c r="G41" s="1">
        <f t="shared" si="18"/>
        <v>0</v>
      </c>
      <c r="H41" s="11" t="str">
        <f t="shared" si="19"/>
        <v>X</v>
      </c>
      <c r="I41" s="1" t="str">
        <f t="shared" si="20"/>
        <v/>
      </c>
      <c r="J41" s="7" t="str">
        <f>LOWER(TRIM(Feuil1!D55))</f>
        <v/>
      </c>
      <c r="K41" s="1" t="b">
        <f t="shared" si="0"/>
        <v>0</v>
      </c>
      <c r="L41" s="10" t="b">
        <f t="shared" si="26"/>
        <v>0</v>
      </c>
      <c r="M41" s="1" t="b">
        <f t="shared" si="2"/>
        <v>1</v>
      </c>
      <c r="N41" s="1" t="b">
        <f t="shared" si="3"/>
        <v>1</v>
      </c>
      <c r="O41" s="1" t="b">
        <f t="shared" si="4"/>
        <v>1</v>
      </c>
      <c r="P41" s="1" t="b">
        <f t="shared" si="5"/>
        <v>1</v>
      </c>
      <c r="Q41" s="1" t="b">
        <f t="shared" si="6"/>
        <v>1</v>
      </c>
      <c r="R41" s="1" t="b">
        <f t="shared" si="7"/>
        <v>1</v>
      </c>
      <c r="S41" s="1" t="b">
        <f t="shared" si="8"/>
        <v>1</v>
      </c>
      <c r="T41" s="1" t="b">
        <f t="shared" si="9"/>
        <v>1</v>
      </c>
      <c r="U41" s="1" t="b">
        <f t="shared" si="10"/>
        <v>1</v>
      </c>
      <c r="V41" s="1" t="b">
        <f t="shared" si="22"/>
        <v>0</v>
      </c>
      <c r="W41" s="1" t="str">
        <f t="shared" si="11"/>
        <v/>
      </c>
      <c r="X41" s="1" t="str">
        <f t="shared" si="28"/>
        <v/>
      </c>
      <c r="Y41" s="1" t="str">
        <f t="shared" si="23"/>
        <v>55</v>
      </c>
      <c r="Z41" s="1" t="str">
        <f t="shared" si="27"/>
        <v xml:space="preserve">                      </v>
      </c>
      <c r="AA41" s="10">
        <f t="shared" si="25"/>
        <v>0</v>
      </c>
    </row>
    <row r="42" spans="1:27" ht="15">
      <c r="A42" s="10" t="str">
        <f xml:space="preserve"> IF(Feuil1!B56="","",  UPPER(MID(Feuil1!B56,1,1)) &amp;  MID(LOWER(TRIM(Feuil1!B56)),2,LEN(Feuil1!B56)-1))</f>
        <v/>
      </c>
      <c r="B42" s="10" t="e">
        <f t="shared" si="13"/>
        <v>#VALUE!</v>
      </c>
      <c r="C42" s="1" t="e">
        <f t="shared" si="14"/>
        <v>#VALUE!</v>
      </c>
      <c r="D42" s="1">
        <f t="shared" si="15"/>
        <v>0</v>
      </c>
      <c r="E42" s="11" t="str">
        <f t="shared" si="16"/>
        <v>X</v>
      </c>
      <c r="F42" s="1" t="e">
        <f t="shared" si="17"/>
        <v>#VALUE!</v>
      </c>
      <c r="G42" s="1">
        <f t="shared" si="18"/>
        <v>0</v>
      </c>
      <c r="H42" s="11" t="str">
        <f t="shared" si="19"/>
        <v>X</v>
      </c>
      <c r="I42" s="1" t="str">
        <f t="shared" si="20"/>
        <v/>
      </c>
      <c r="J42" s="7" t="str">
        <f>LOWER(TRIM(Feuil1!D56))</f>
        <v/>
      </c>
      <c r="K42" s="1" t="b">
        <f t="shared" si="0"/>
        <v>0</v>
      </c>
      <c r="L42" s="10" t="b">
        <f t="shared" si="26"/>
        <v>0</v>
      </c>
      <c r="M42" s="1" t="b">
        <f t="shared" si="2"/>
        <v>1</v>
      </c>
      <c r="N42" s="1" t="b">
        <f t="shared" si="3"/>
        <v>1</v>
      </c>
      <c r="O42" s="1" t="b">
        <f t="shared" si="4"/>
        <v>1</v>
      </c>
      <c r="P42" s="1" t="b">
        <f t="shared" si="5"/>
        <v>1</v>
      </c>
      <c r="Q42" s="1" t="b">
        <f t="shared" si="6"/>
        <v>1</v>
      </c>
      <c r="R42" s="1" t="b">
        <f t="shared" si="7"/>
        <v>1</v>
      </c>
      <c r="S42" s="1" t="b">
        <f t="shared" si="8"/>
        <v>1</v>
      </c>
      <c r="T42" s="1" t="b">
        <f t="shared" si="9"/>
        <v>1</v>
      </c>
      <c r="U42" s="1" t="b">
        <f t="shared" si="10"/>
        <v>1</v>
      </c>
      <c r="V42" s="1" t="b">
        <f t="shared" si="22"/>
        <v>0</v>
      </c>
      <c r="W42" s="1" t="str">
        <f t="shared" si="11"/>
        <v/>
      </c>
      <c r="X42" s="1" t="str">
        <f t="shared" si="28"/>
        <v/>
      </c>
      <c r="Y42" s="1" t="str">
        <f t="shared" si="23"/>
        <v>56</v>
      </c>
      <c r="Z42" s="1" t="str">
        <f t="shared" si="27"/>
        <v xml:space="preserve">                       </v>
      </c>
      <c r="AA42" s="10">
        <f t="shared" si="25"/>
        <v>0</v>
      </c>
    </row>
    <row r="43" spans="1:27" ht="15">
      <c r="A43" s="10" t="str">
        <f xml:space="preserve"> IF(Feuil1!B57="","",  UPPER(MID(Feuil1!B57,1,1)) &amp;  MID(LOWER(TRIM(Feuil1!B57)),2,LEN(Feuil1!B57)-1))</f>
        <v/>
      </c>
      <c r="B43" s="10" t="e">
        <f t="shared" si="13"/>
        <v>#VALUE!</v>
      </c>
      <c r="C43" s="1" t="e">
        <f t="shared" si="14"/>
        <v>#VALUE!</v>
      </c>
      <c r="D43" s="1">
        <f t="shared" si="15"/>
        <v>0</v>
      </c>
      <c r="E43" s="11" t="str">
        <f t="shared" si="16"/>
        <v>X</v>
      </c>
      <c r="F43" s="1" t="e">
        <f t="shared" si="17"/>
        <v>#VALUE!</v>
      </c>
      <c r="G43" s="1">
        <f t="shared" si="18"/>
        <v>0</v>
      </c>
      <c r="H43" s="11" t="str">
        <f t="shared" si="19"/>
        <v>X</v>
      </c>
      <c r="I43" s="1" t="str">
        <f t="shared" si="20"/>
        <v/>
      </c>
      <c r="J43" s="7" t="str">
        <f>LOWER(TRIM(Feuil1!D57))</f>
        <v/>
      </c>
      <c r="K43" s="1" t="b">
        <f t="shared" si="0"/>
        <v>0</v>
      </c>
      <c r="L43" s="10" t="b">
        <f t="shared" si="26"/>
        <v>0</v>
      </c>
      <c r="M43" s="1" t="b">
        <f t="shared" si="2"/>
        <v>1</v>
      </c>
      <c r="N43" s="1" t="b">
        <f t="shared" si="3"/>
        <v>1</v>
      </c>
      <c r="O43" s="1" t="b">
        <f t="shared" si="4"/>
        <v>1</v>
      </c>
      <c r="P43" s="1" t="b">
        <f t="shared" si="5"/>
        <v>1</v>
      </c>
      <c r="Q43" s="1" t="b">
        <f t="shared" si="6"/>
        <v>1</v>
      </c>
      <c r="R43" s="1" t="b">
        <f t="shared" si="7"/>
        <v>1</v>
      </c>
      <c r="S43" s="1" t="b">
        <f t="shared" si="8"/>
        <v>1</v>
      </c>
      <c r="T43" s="1" t="b">
        <f t="shared" si="9"/>
        <v>1</v>
      </c>
      <c r="U43" s="1" t="b">
        <f t="shared" si="10"/>
        <v>1</v>
      </c>
      <c r="V43" s="1" t="b">
        <f t="shared" si="22"/>
        <v>0</v>
      </c>
      <c r="W43" s="1" t="str">
        <f t="shared" si="11"/>
        <v/>
      </c>
      <c r="X43" s="1" t="str">
        <f t="shared" si="28"/>
        <v/>
      </c>
      <c r="Y43" s="1" t="str">
        <f t="shared" si="23"/>
        <v>57</v>
      </c>
      <c r="Z43" s="1" t="str">
        <f t="shared" si="27"/>
        <v xml:space="preserve">                        </v>
      </c>
      <c r="AA43" s="10">
        <f t="shared" si="25"/>
        <v>0</v>
      </c>
    </row>
    <row r="44" spans="1:27" ht="15">
      <c r="A44" s="10" t="str">
        <f xml:space="preserve"> IF(Feuil1!B58="","",  UPPER(MID(Feuil1!B58,1,1)) &amp;  MID(LOWER(TRIM(Feuil1!B58)),2,LEN(Feuil1!B58)-1))</f>
        <v/>
      </c>
      <c r="B44" s="10" t="e">
        <f t="shared" si="13"/>
        <v>#VALUE!</v>
      </c>
      <c r="C44" s="1" t="e">
        <f t="shared" si="14"/>
        <v>#VALUE!</v>
      </c>
      <c r="D44" s="1">
        <f t="shared" si="15"/>
        <v>0</v>
      </c>
      <c r="E44" s="11" t="str">
        <f t="shared" si="16"/>
        <v>X</v>
      </c>
      <c r="F44" s="1" t="e">
        <f t="shared" si="17"/>
        <v>#VALUE!</v>
      </c>
      <c r="G44" s="1">
        <f t="shared" si="18"/>
        <v>0</v>
      </c>
      <c r="H44" s="11" t="str">
        <f t="shared" si="19"/>
        <v>X</v>
      </c>
      <c r="I44" s="1" t="str">
        <f t="shared" si="20"/>
        <v/>
      </c>
      <c r="J44" s="7" t="str">
        <f>LOWER(TRIM(Feuil1!D58))</f>
        <v/>
      </c>
      <c r="K44" s="1" t="b">
        <f t="shared" si="0"/>
        <v>0</v>
      </c>
      <c r="L44" s="10" t="b">
        <f t="shared" si="26"/>
        <v>0</v>
      </c>
      <c r="M44" s="1" t="b">
        <f t="shared" si="2"/>
        <v>1</v>
      </c>
      <c r="N44" s="1" t="b">
        <f t="shared" si="3"/>
        <v>1</v>
      </c>
      <c r="O44" s="1" t="b">
        <f t="shared" si="4"/>
        <v>1</v>
      </c>
      <c r="P44" s="1" t="b">
        <f t="shared" si="5"/>
        <v>1</v>
      </c>
      <c r="Q44" s="1" t="b">
        <f t="shared" si="6"/>
        <v>1</v>
      </c>
      <c r="R44" s="1" t="b">
        <f t="shared" si="7"/>
        <v>1</v>
      </c>
      <c r="S44" s="1" t="b">
        <f t="shared" si="8"/>
        <v>1</v>
      </c>
      <c r="T44" s="1" t="b">
        <f t="shared" si="9"/>
        <v>1</v>
      </c>
      <c r="U44" s="1" t="b">
        <f t="shared" si="10"/>
        <v>1</v>
      </c>
      <c r="V44" s="1" t="b">
        <f t="shared" si="22"/>
        <v>0</v>
      </c>
      <c r="W44" s="1" t="str">
        <f t="shared" si="11"/>
        <v/>
      </c>
      <c r="X44" s="1" t="str">
        <f t="shared" si="28"/>
        <v/>
      </c>
      <c r="Y44" s="1" t="str">
        <f t="shared" si="23"/>
        <v>58</v>
      </c>
      <c r="Z44" s="1" t="str">
        <f t="shared" si="27"/>
        <v xml:space="preserve">                         </v>
      </c>
      <c r="AA44" s="10">
        <f t="shared" si="25"/>
        <v>0</v>
      </c>
    </row>
    <row r="45" spans="1:27" ht="15">
      <c r="A45" s="10" t="str">
        <f xml:space="preserve"> IF(Feuil1!B59="","",  UPPER(MID(Feuil1!B59,1,1)) &amp;  MID(LOWER(TRIM(Feuil1!B59)),2,LEN(Feuil1!B59)-1))</f>
        <v/>
      </c>
      <c r="B45" s="10" t="e">
        <f t="shared" si="13"/>
        <v>#VALUE!</v>
      </c>
      <c r="C45" s="1" t="e">
        <f t="shared" si="14"/>
        <v>#VALUE!</v>
      </c>
      <c r="D45" s="1">
        <f t="shared" si="15"/>
        <v>0</v>
      </c>
      <c r="E45" s="11" t="str">
        <f t="shared" si="16"/>
        <v>X</v>
      </c>
      <c r="F45" s="1" t="e">
        <f t="shared" si="17"/>
        <v>#VALUE!</v>
      </c>
      <c r="G45" s="1">
        <f t="shared" si="18"/>
        <v>0</v>
      </c>
      <c r="H45" s="11" t="str">
        <f t="shared" si="19"/>
        <v>X</v>
      </c>
      <c r="I45" s="1" t="str">
        <f t="shared" si="20"/>
        <v/>
      </c>
      <c r="J45" s="7" t="str">
        <f>LOWER(TRIM(Feuil1!D59))</f>
        <v/>
      </c>
      <c r="K45" s="1" t="b">
        <f t="shared" si="0"/>
        <v>0</v>
      </c>
      <c r="L45" s="10" t="b">
        <f t="shared" si="26"/>
        <v>0</v>
      </c>
      <c r="M45" s="1" t="b">
        <f t="shared" si="2"/>
        <v>1</v>
      </c>
      <c r="N45" s="1" t="b">
        <f t="shared" si="3"/>
        <v>1</v>
      </c>
      <c r="O45" s="1" t="b">
        <f t="shared" si="4"/>
        <v>1</v>
      </c>
      <c r="P45" s="1" t="b">
        <f t="shared" si="5"/>
        <v>1</v>
      </c>
      <c r="Q45" s="1" t="b">
        <f t="shared" si="6"/>
        <v>1</v>
      </c>
      <c r="R45" s="1" t="b">
        <f t="shared" si="7"/>
        <v>1</v>
      </c>
      <c r="S45" s="1" t="b">
        <f t="shared" si="8"/>
        <v>1</v>
      </c>
      <c r="T45" s="1" t="b">
        <f t="shared" si="9"/>
        <v>1</v>
      </c>
      <c r="U45" s="1" t="b">
        <f t="shared" si="10"/>
        <v>1</v>
      </c>
      <c r="V45" s="1" t="b">
        <f t="shared" si="22"/>
        <v>0</v>
      </c>
      <c r="W45" s="1" t="str">
        <f t="shared" si="11"/>
        <v/>
      </c>
      <c r="X45" s="1" t="str">
        <f t="shared" si="28"/>
        <v/>
      </c>
      <c r="Y45" s="1" t="str">
        <f t="shared" si="23"/>
        <v>59</v>
      </c>
      <c r="Z45" s="1" t="str">
        <f t="shared" si="27"/>
        <v xml:space="preserve">                          </v>
      </c>
      <c r="AA45" s="10">
        <f t="shared" si="25"/>
        <v>0</v>
      </c>
    </row>
    <row r="46" spans="1:27" ht="15">
      <c r="A46" s="10" t="str">
        <f xml:space="preserve"> IF(Feuil1!B60="","",  UPPER(MID(Feuil1!B60,1,1)) &amp;  MID(LOWER(TRIM(Feuil1!B60)),2,LEN(Feuil1!B60)-1))</f>
        <v/>
      </c>
      <c r="B46" s="10" t="e">
        <f t="shared" si="13"/>
        <v>#VALUE!</v>
      </c>
      <c r="C46" s="1" t="e">
        <f t="shared" si="14"/>
        <v>#VALUE!</v>
      </c>
      <c r="D46" s="1">
        <f t="shared" si="15"/>
        <v>0</v>
      </c>
      <c r="E46" s="11" t="str">
        <f t="shared" si="16"/>
        <v>X</v>
      </c>
      <c r="F46" s="1" t="e">
        <f t="shared" si="17"/>
        <v>#VALUE!</v>
      </c>
      <c r="G46" s="1">
        <f t="shared" si="18"/>
        <v>0</v>
      </c>
      <c r="H46" s="11" t="str">
        <f t="shared" si="19"/>
        <v>X</v>
      </c>
      <c r="I46" s="1" t="str">
        <f t="shared" si="20"/>
        <v/>
      </c>
      <c r="J46" s="7" t="str">
        <f>LOWER(TRIM(Feuil1!D60))</f>
        <v/>
      </c>
      <c r="K46" s="1" t="b">
        <f t="shared" si="0"/>
        <v>0</v>
      </c>
      <c r="L46" s="10" t="b">
        <f t="shared" si="26"/>
        <v>0</v>
      </c>
      <c r="M46" s="1" t="b">
        <f t="shared" si="2"/>
        <v>1</v>
      </c>
      <c r="N46" s="1" t="b">
        <f t="shared" si="3"/>
        <v>1</v>
      </c>
      <c r="O46" s="1" t="b">
        <f t="shared" si="4"/>
        <v>1</v>
      </c>
      <c r="P46" s="1" t="b">
        <f t="shared" si="5"/>
        <v>1</v>
      </c>
      <c r="Q46" s="1" t="b">
        <f t="shared" si="6"/>
        <v>1</v>
      </c>
      <c r="R46" s="1" t="b">
        <f t="shared" si="7"/>
        <v>1</v>
      </c>
      <c r="S46" s="1" t="b">
        <f t="shared" si="8"/>
        <v>1</v>
      </c>
      <c r="T46" s="1" t="b">
        <f t="shared" si="9"/>
        <v>1</v>
      </c>
      <c r="U46" s="1" t="b">
        <f t="shared" si="10"/>
        <v>1</v>
      </c>
      <c r="V46" s="1" t="b">
        <f t="shared" si="22"/>
        <v>0</v>
      </c>
      <c r="W46" s="1" t="str">
        <f t="shared" si="11"/>
        <v/>
      </c>
      <c r="X46" s="1" t="str">
        <f t="shared" si="28"/>
        <v/>
      </c>
      <c r="Y46" s="1" t="str">
        <f t="shared" si="23"/>
        <v>60</v>
      </c>
      <c r="Z46" s="1" t="str">
        <f t="shared" si="27"/>
        <v xml:space="preserve">                           </v>
      </c>
      <c r="AA46" s="10">
        <f t="shared" si="25"/>
        <v>0</v>
      </c>
    </row>
    <row r="47" spans="1:27" ht="15">
      <c r="A47" s="10" t="str">
        <f xml:space="preserve"> IF(Feuil1!B61="","",  UPPER(MID(Feuil1!B61,1,1)) &amp;  MID(LOWER(TRIM(Feuil1!B61)),2,LEN(Feuil1!B61)-1))</f>
        <v/>
      </c>
      <c r="B47" s="10" t="e">
        <f t="shared" si="13"/>
        <v>#VALUE!</v>
      </c>
      <c r="C47" s="1" t="e">
        <f t="shared" si="14"/>
        <v>#VALUE!</v>
      </c>
      <c r="D47" s="1">
        <f t="shared" si="15"/>
        <v>0</v>
      </c>
      <c r="E47" s="11" t="str">
        <f t="shared" si="16"/>
        <v>X</v>
      </c>
      <c r="F47" s="1" t="e">
        <f t="shared" si="17"/>
        <v>#VALUE!</v>
      </c>
      <c r="G47" s="1">
        <f t="shared" si="18"/>
        <v>0</v>
      </c>
      <c r="H47" s="11" t="str">
        <f t="shared" si="19"/>
        <v>X</v>
      </c>
      <c r="I47" s="1" t="str">
        <f t="shared" si="20"/>
        <v/>
      </c>
      <c r="J47" s="7" t="str">
        <f>LOWER(TRIM(Feuil1!D61))</f>
        <v/>
      </c>
      <c r="K47" s="1" t="b">
        <f t="shared" si="0"/>
        <v>0</v>
      </c>
      <c r="L47" s="10" t="b">
        <f t="shared" si="26"/>
        <v>0</v>
      </c>
      <c r="M47" s="1" t="b">
        <f t="shared" si="2"/>
        <v>1</v>
      </c>
      <c r="N47" s="1" t="b">
        <f t="shared" si="3"/>
        <v>1</v>
      </c>
      <c r="O47" s="1" t="b">
        <f t="shared" si="4"/>
        <v>1</v>
      </c>
      <c r="P47" s="1" t="b">
        <f t="shared" si="5"/>
        <v>1</v>
      </c>
      <c r="Q47" s="1" t="b">
        <f t="shared" si="6"/>
        <v>1</v>
      </c>
      <c r="R47" s="1" t="b">
        <f t="shared" si="7"/>
        <v>1</v>
      </c>
      <c r="S47" s="1" t="b">
        <f t="shared" si="8"/>
        <v>1</v>
      </c>
      <c r="T47" s="1" t="b">
        <f t="shared" si="9"/>
        <v>1</v>
      </c>
      <c r="U47" s="1" t="b">
        <f t="shared" si="10"/>
        <v>1</v>
      </c>
      <c r="V47" s="1" t="b">
        <f t="shared" si="22"/>
        <v>0</v>
      </c>
      <c r="W47" s="1" t="str">
        <f t="shared" si="11"/>
        <v/>
      </c>
      <c r="X47" s="1" t="str">
        <f t="shared" si="28"/>
        <v/>
      </c>
      <c r="Y47" s="1" t="str">
        <f t="shared" si="23"/>
        <v>61</v>
      </c>
      <c r="Z47" s="1" t="str">
        <f t="shared" si="27"/>
        <v xml:space="preserve">                            </v>
      </c>
      <c r="AA47" s="10">
        <f t="shared" si="25"/>
        <v>0</v>
      </c>
    </row>
    <row r="48" spans="1:27" ht="15">
      <c r="A48" s="10" t="str">
        <f xml:space="preserve"> IF(Feuil1!B62="","",  UPPER(MID(Feuil1!B62,1,1)) &amp;  MID(LOWER(TRIM(Feuil1!B62)),2,LEN(Feuil1!B62)-1))</f>
        <v/>
      </c>
      <c r="B48" s="10" t="e">
        <f t="shared" si="13"/>
        <v>#VALUE!</v>
      </c>
      <c r="C48" s="1" t="e">
        <f t="shared" si="14"/>
        <v>#VALUE!</v>
      </c>
      <c r="D48" s="1">
        <f t="shared" si="15"/>
        <v>0</v>
      </c>
      <c r="E48" s="11" t="str">
        <f t="shared" si="16"/>
        <v>X</v>
      </c>
      <c r="F48" s="1" t="e">
        <f t="shared" si="17"/>
        <v>#VALUE!</v>
      </c>
      <c r="G48" s="1">
        <f t="shared" si="18"/>
        <v>0</v>
      </c>
      <c r="H48" s="11" t="str">
        <f t="shared" si="19"/>
        <v>X</v>
      </c>
      <c r="I48" s="1" t="str">
        <f t="shared" si="20"/>
        <v/>
      </c>
      <c r="J48" s="7" t="str">
        <f>LOWER(TRIM(Feuil1!D62))</f>
        <v/>
      </c>
      <c r="K48" s="1" t="b">
        <f t="shared" si="0"/>
        <v>0</v>
      </c>
      <c r="L48" s="10" t="b">
        <f t="shared" si="26"/>
        <v>0</v>
      </c>
      <c r="M48" s="1" t="b">
        <f t="shared" si="2"/>
        <v>1</v>
      </c>
      <c r="N48" s="1" t="b">
        <f t="shared" si="3"/>
        <v>1</v>
      </c>
      <c r="O48" s="1" t="b">
        <f t="shared" si="4"/>
        <v>1</v>
      </c>
      <c r="P48" s="1" t="b">
        <f t="shared" si="5"/>
        <v>1</v>
      </c>
      <c r="Q48" s="1" t="b">
        <f t="shared" si="6"/>
        <v>1</v>
      </c>
      <c r="R48" s="1" t="b">
        <f t="shared" si="7"/>
        <v>1</v>
      </c>
      <c r="S48" s="1" t="b">
        <f t="shared" si="8"/>
        <v>1</v>
      </c>
      <c r="T48" s="1" t="b">
        <f t="shared" si="9"/>
        <v>1</v>
      </c>
      <c r="U48" s="1" t="b">
        <f t="shared" si="10"/>
        <v>1</v>
      </c>
      <c r="V48" s="1" t="b">
        <f t="shared" si="22"/>
        <v>0</v>
      </c>
      <c r="W48" s="1" t="str">
        <f t="shared" si="11"/>
        <v/>
      </c>
      <c r="X48" s="1" t="str">
        <f t="shared" si="28"/>
        <v/>
      </c>
      <c r="Y48" s="1" t="str">
        <f t="shared" si="23"/>
        <v>62</v>
      </c>
      <c r="Z48" s="1" t="str">
        <f t="shared" si="27"/>
        <v xml:space="preserve">                             </v>
      </c>
      <c r="AA48" s="10">
        <f t="shared" si="25"/>
        <v>0</v>
      </c>
    </row>
    <row r="49" spans="1:27" ht="15">
      <c r="A49" s="10" t="str">
        <f xml:space="preserve"> IF(Feuil1!B63="","",  UPPER(MID(Feuil1!B63,1,1)) &amp;  MID(LOWER(TRIM(Feuil1!B63)),2,LEN(Feuil1!B63)-1))</f>
        <v/>
      </c>
      <c r="B49" s="10" t="e">
        <f t="shared" si="13"/>
        <v>#VALUE!</v>
      </c>
      <c r="C49" s="1" t="e">
        <f t="shared" si="14"/>
        <v>#VALUE!</v>
      </c>
      <c r="D49" s="1">
        <f t="shared" si="15"/>
        <v>0</v>
      </c>
      <c r="E49" s="11" t="str">
        <f t="shared" si="16"/>
        <v>X</v>
      </c>
      <c r="F49" s="1" t="e">
        <f t="shared" si="17"/>
        <v>#VALUE!</v>
      </c>
      <c r="G49" s="1">
        <f t="shared" si="18"/>
        <v>0</v>
      </c>
      <c r="H49" s="11" t="str">
        <f t="shared" si="19"/>
        <v>X</v>
      </c>
      <c r="I49" s="1" t="str">
        <f t="shared" si="20"/>
        <v/>
      </c>
      <c r="J49" s="7" t="str">
        <f>LOWER(TRIM(Feuil1!D63))</f>
        <v/>
      </c>
      <c r="K49" s="1" t="b">
        <f t="shared" si="0"/>
        <v>0</v>
      </c>
      <c r="L49" s="10" t="b">
        <f t="shared" si="26"/>
        <v>0</v>
      </c>
      <c r="M49" s="1" t="b">
        <f t="shared" si="2"/>
        <v>1</v>
      </c>
      <c r="N49" s="1" t="b">
        <f t="shared" si="3"/>
        <v>1</v>
      </c>
      <c r="O49" s="1" t="b">
        <f t="shared" si="4"/>
        <v>1</v>
      </c>
      <c r="P49" s="1" t="b">
        <f t="shared" si="5"/>
        <v>1</v>
      </c>
      <c r="Q49" s="1" t="b">
        <f t="shared" si="6"/>
        <v>1</v>
      </c>
      <c r="R49" s="1" t="b">
        <f t="shared" si="7"/>
        <v>1</v>
      </c>
      <c r="S49" s="1" t="b">
        <f t="shared" si="8"/>
        <v>1</v>
      </c>
      <c r="T49" s="1" t="b">
        <f t="shared" si="9"/>
        <v>1</v>
      </c>
      <c r="U49" s="1" t="b">
        <f t="shared" si="10"/>
        <v>1</v>
      </c>
      <c r="V49" s="1" t="b">
        <f t="shared" si="22"/>
        <v>0</v>
      </c>
      <c r="W49" s="1" t="str">
        <f t="shared" si="11"/>
        <v/>
      </c>
      <c r="X49" s="1" t="str">
        <f t="shared" si="28"/>
        <v/>
      </c>
      <c r="Y49" s="1" t="str">
        <f t="shared" si="23"/>
        <v>63</v>
      </c>
      <c r="Z49" s="1" t="str">
        <f t="shared" si="27"/>
        <v xml:space="preserve">                              </v>
      </c>
      <c r="AA49" s="10">
        <f t="shared" si="25"/>
        <v>0</v>
      </c>
    </row>
    <row r="50" spans="1:27" ht="15">
      <c r="A50" s="10" t="str">
        <f xml:space="preserve"> IF(Feuil1!B64="","",  UPPER(MID(Feuil1!B64,1,1)) &amp;  MID(LOWER(TRIM(Feuil1!B64)),2,LEN(Feuil1!B64)-1))</f>
        <v/>
      </c>
      <c r="B50" s="10" t="e">
        <f t="shared" si="13"/>
        <v>#VALUE!</v>
      </c>
      <c r="C50" s="1" t="e">
        <f t="shared" si="14"/>
        <v>#VALUE!</v>
      </c>
      <c r="D50" s="1">
        <f t="shared" si="15"/>
        <v>0</v>
      </c>
      <c r="E50" s="11" t="str">
        <f t="shared" si="16"/>
        <v>X</v>
      </c>
      <c r="F50" s="1" t="e">
        <f t="shared" si="17"/>
        <v>#VALUE!</v>
      </c>
      <c r="G50" s="1">
        <f t="shared" si="18"/>
        <v>0</v>
      </c>
      <c r="H50" s="11" t="str">
        <f t="shared" si="19"/>
        <v>X</v>
      </c>
      <c r="I50" s="1" t="str">
        <f t="shared" si="20"/>
        <v/>
      </c>
      <c r="J50" s="7" t="str">
        <f>LOWER(TRIM(Feuil1!D64))</f>
        <v/>
      </c>
      <c r="K50" s="1" t="b">
        <f t="shared" si="0"/>
        <v>0</v>
      </c>
      <c r="L50" s="10" t="b">
        <f t="shared" si="26"/>
        <v>0</v>
      </c>
      <c r="M50" s="1" t="b">
        <f t="shared" si="2"/>
        <v>1</v>
      </c>
      <c r="N50" s="1" t="b">
        <f t="shared" si="3"/>
        <v>1</v>
      </c>
      <c r="O50" s="1" t="b">
        <f t="shared" si="4"/>
        <v>1</v>
      </c>
      <c r="P50" s="1" t="b">
        <f t="shared" si="5"/>
        <v>1</v>
      </c>
      <c r="Q50" s="1" t="b">
        <f t="shared" si="6"/>
        <v>1</v>
      </c>
      <c r="R50" s="1" t="b">
        <f t="shared" si="7"/>
        <v>1</v>
      </c>
      <c r="S50" s="1" t="b">
        <f t="shared" si="8"/>
        <v>1</v>
      </c>
      <c r="T50" s="1" t="b">
        <f t="shared" si="9"/>
        <v>1</v>
      </c>
      <c r="U50" s="1" t="b">
        <f t="shared" si="10"/>
        <v>1</v>
      </c>
      <c r="V50" s="1" t="b">
        <f t="shared" si="22"/>
        <v>0</v>
      </c>
      <c r="W50" s="1" t="str">
        <f t="shared" si="11"/>
        <v/>
      </c>
      <c r="X50" s="1" t="str">
        <f t="shared" si="28"/>
        <v/>
      </c>
      <c r="Y50" s="1" t="str">
        <f t="shared" si="23"/>
        <v>64</v>
      </c>
      <c r="Z50" s="11" t="str">
        <f>Z49&amp;" "&amp;X50</f>
        <v xml:space="preserve">                               </v>
      </c>
      <c r="AA50" s="10">
        <f t="shared" si="25"/>
        <v>0</v>
      </c>
    </row>
    <row r="51" spans="1:27" ht="15">
      <c r="A51" s="10" t="str">
        <f xml:space="preserve"> IF(Feuil1!B65="","",  UPPER(MID(Feuil1!B65,1,1)) &amp;  MID(LOWER(TRIM(Feuil1!B65)),2,LEN(Feuil1!B65)-1))</f>
        <v/>
      </c>
      <c r="B51" s="10" t="e">
        <f t="shared" ref="B51:B100" si="29">UPPER(MID($A51,1,1)) &amp; MID($A51,2,LEN(A51)-1)</f>
        <v>#VALUE!</v>
      </c>
      <c r="C51" s="1" t="e">
        <f t="shared" si="14"/>
        <v>#VALUE!</v>
      </c>
      <c r="D51" s="1">
        <f t="shared" si="15"/>
        <v>0</v>
      </c>
      <c r="E51" s="11" t="str">
        <f t="shared" ref="E51:E100" si="30">IF(D51&gt;0,UPPER(MID($A51,1,1))&amp; MID($A51,2,D51-1),"X") &amp;IF(D51&gt;0,UPPER(MID($A51,D51+1,1))&amp; MID($A51,D51+2, LEN($A51)-D51),"")</f>
        <v>X</v>
      </c>
      <c r="F51" s="1" t="e">
        <f t="shared" si="17"/>
        <v>#VALUE!</v>
      </c>
      <c r="G51" s="1">
        <f t="shared" si="18"/>
        <v>0</v>
      </c>
      <c r="H51" s="11" t="str">
        <f t="shared" ref="H51:H100" si="31">IF(G51&gt;0,UPPER(MID($A51,1,1))&amp; MID($A51,2,G51-1),"X") &amp;IF(G51&gt;0,UPPER(MID($A51,G51+1,1))&amp; MID($A51,G51+2, LEN($A51)-G51),"")</f>
        <v>X</v>
      </c>
      <c r="I51" s="1" t="str">
        <f t="shared" ref="I51:I100" si="32">IF($A51="","",IF(D51&gt;0,E51,IF(G51&gt;0,H51,A51)))</f>
        <v/>
      </c>
      <c r="J51" s="7" t="str">
        <f>LOWER(TRIM(Feuil1!D65))</f>
        <v/>
      </c>
      <c r="K51" s="1" t="b">
        <f t="shared" ref="K51:K100" si="33">IF(SEARCH("@",J51 &amp; "@")&lt;LEN(J51),TRUE,FALSE)</f>
        <v>0</v>
      </c>
      <c r="L51" s="10" t="b">
        <f t="shared" ref="L51:L100" si="34" xml:space="preserve"> LEN(MID(J51,SEARCH("@",J51&amp;"@"),LEN(J51)+1-SEARCH("@",J51&amp;"@")))    &gt;     SEARCH(".",              MID(J51,SEARCH("@",J51&amp;"@"),LEN(J51)+1-SEARCH("@",J51&amp;"@"))&amp;".")</f>
        <v>0</v>
      </c>
      <c r="M51" s="1" t="b">
        <f t="shared" ref="M51:M100" si="35">IF(SEARCH(" ",J51 &amp; " ")&lt;LEN(J51),FALSE,TRUE)</f>
        <v>1</v>
      </c>
      <c r="N51" s="1" t="b">
        <f t="shared" si="3"/>
        <v>1</v>
      </c>
      <c r="O51" s="1" t="b">
        <f t="shared" si="4"/>
        <v>1</v>
      </c>
      <c r="P51" s="1" t="b">
        <f t="shared" si="5"/>
        <v>1</v>
      </c>
      <c r="Q51" s="1" t="b">
        <f t="shared" si="6"/>
        <v>1</v>
      </c>
      <c r="R51" s="1" t="b">
        <f t="shared" si="7"/>
        <v>1</v>
      </c>
      <c r="S51" s="1" t="b">
        <f t="shared" si="8"/>
        <v>1</v>
      </c>
      <c r="T51" s="1" t="b">
        <f t="shared" si="9"/>
        <v>1</v>
      </c>
      <c r="U51" s="1" t="b">
        <f t="shared" si="10"/>
        <v>1</v>
      </c>
      <c r="V51" s="1" t="b">
        <f t="shared" ref="V51:V100" si="36">AND(K51,L51,M51,N51,O51,P51,Q51,R51,S51,T51,U51)</f>
        <v>0</v>
      </c>
      <c r="W51" s="1" t="str">
        <f t="shared" ref="W51:W100" si="37">IF(A51="","",IF(V51,J51,"[" &amp; J51&amp;"]"))</f>
        <v/>
      </c>
      <c r="X51" s="1" t="str">
        <f t="shared" si="28"/>
        <v/>
      </c>
      <c r="Y51" s="1" t="str">
        <f t="shared" si="23"/>
        <v>65</v>
      </c>
      <c r="Z51" s="11" t="str">
        <f t="shared" ref="Z51:Z100" si="38">Z50&amp;" "&amp;X51</f>
        <v xml:space="preserve">                                </v>
      </c>
      <c r="AA51" s="10">
        <f t="shared" ref="AA51:AA100" si="39">IF(X51="",0,1)</f>
        <v>0</v>
      </c>
    </row>
    <row r="52" spans="1:27" ht="15">
      <c r="A52" s="10" t="str">
        <f xml:space="preserve"> IF(Feuil1!B66="","",  UPPER(MID(Feuil1!B66,1,1)) &amp;  MID(LOWER(TRIM(Feuil1!B66)),2,LEN(Feuil1!B66)-1))</f>
        <v/>
      </c>
      <c r="B52" s="10" t="e">
        <f t="shared" si="29"/>
        <v>#VALUE!</v>
      </c>
      <c r="C52" s="1" t="e">
        <f t="shared" si="14"/>
        <v>#VALUE!</v>
      </c>
      <c r="D52" s="1">
        <f t="shared" si="15"/>
        <v>0</v>
      </c>
      <c r="E52" s="11" t="str">
        <f t="shared" si="30"/>
        <v>X</v>
      </c>
      <c r="F52" s="1" t="e">
        <f t="shared" si="17"/>
        <v>#VALUE!</v>
      </c>
      <c r="G52" s="1">
        <f t="shared" si="18"/>
        <v>0</v>
      </c>
      <c r="H52" s="11" t="str">
        <f t="shared" si="31"/>
        <v>X</v>
      </c>
      <c r="I52" s="1" t="str">
        <f t="shared" si="32"/>
        <v/>
      </c>
      <c r="J52" s="7" t="str">
        <f>LOWER(TRIM(Feuil1!D66))</f>
        <v/>
      </c>
      <c r="K52" s="1" t="b">
        <f t="shared" si="33"/>
        <v>0</v>
      </c>
      <c r="L52" s="10" t="b">
        <f t="shared" si="34"/>
        <v>0</v>
      </c>
      <c r="M52" s="1" t="b">
        <f t="shared" si="35"/>
        <v>1</v>
      </c>
      <c r="N52" s="1" t="b">
        <f t="shared" si="3"/>
        <v>1</v>
      </c>
      <c r="O52" s="1" t="b">
        <f t="shared" si="4"/>
        <v>1</v>
      </c>
      <c r="P52" s="1" t="b">
        <f t="shared" si="5"/>
        <v>1</v>
      </c>
      <c r="Q52" s="1" t="b">
        <f t="shared" si="6"/>
        <v>1</v>
      </c>
      <c r="R52" s="1" t="b">
        <f t="shared" si="7"/>
        <v>1</v>
      </c>
      <c r="S52" s="1" t="b">
        <f t="shared" si="8"/>
        <v>1</v>
      </c>
      <c r="T52" s="1" t="b">
        <f t="shared" si="9"/>
        <v>1</v>
      </c>
      <c r="U52" s="1" t="b">
        <f t="shared" si="10"/>
        <v>1</v>
      </c>
      <c r="V52" s="1" t="b">
        <f t="shared" si="36"/>
        <v>0</v>
      </c>
      <c r="W52" s="1" t="str">
        <f t="shared" si="37"/>
        <v/>
      </c>
      <c r="X52" s="1" t="str">
        <f t="shared" si="28"/>
        <v/>
      </c>
      <c r="Y52" s="1" t="str">
        <f t="shared" si="23"/>
        <v>66</v>
      </c>
      <c r="Z52" s="11" t="str">
        <f t="shared" si="38"/>
        <v xml:space="preserve">                                 </v>
      </c>
      <c r="AA52" s="10">
        <f t="shared" si="39"/>
        <v>0</v>
      </c>
    </row>
    <row r="53" spans="1:27" ht="15">
      <c r="A53" s="10" t="str">
        <f xml:space="preserve"> IF(Feuil1!B67="","",  UPPER(MID(Feuil1!B67,1,1)) &amp;  MID(LOWER(TRIM(Feuil1!B67)),2,LEN(Feuil1!B67)-1))</f>
        <v/>
      </c>
      <c r="B53" s="10" t="e">
        <f t="shared" si="29"/>
        <v>#VALUE!</v>
      </c>
      <c r="C53" s="1" t="e">
        <f t="shared" si="14"/>
        <v>#VALUE!</v>
      </c>
      <c r="D53" s="1">
        <f t="shared" si="15"/>
        <v>0</v>
      </c>
      <c r="E53" s="11" t="str">
        <f t="shared" si="30"/>
        <v>X</v>
      </c>
      <c r="F53" s="1" t="e">
        <f t="shared" si="17"/>
        <v>#VALUE!</v>
      </c>
      <c r="G53" s="1">
        <f t="shared" si="18"/>
        <v>0</v>
      </c>
      <c r="H53" s="11" t="str">
        <f t="shared" si="31"/>
        <v>X</v>
      </c>
      <c r="I53" s="1" t="str">
        <f t="shared" si="32"/>
        <v/>
      </c>
      <c r="J53" s="7" t="str">
        <f>LOWER(TRIM(Feuil1!D67))</f>
        <v/>
      </c>
      <c r="K53" s="1" t="b">
        <f t="shared" si="33"/>
        <v>0</v>
      </c>
      <c r="L53" s="10" t="b">
        <f t="shared" si="34"/>
        <v>0</v>
      </c>
      <c r="M53" s="1" t="b">
        <f t="shared" si="35"/>
        <v>1</v>
      </c>
      <c r="N53" s="1" t="b">
        <f t="shared" si="3"/>
        <v>1</v>
      </c>
      <c r="O53" s="1" t="b">
        <f t="shared" si="4"/>
        <v>1</v>
      </c>
      <c r="P53" s="1" t="b">
        <f t="shared" si="5"/>
        <v>1</v>
      </c>
      <c r="Q53" s="1" t="b">
        <f t="shared" si="6"/>
        <v>1</v>
      </c>
      <c r="R53" s="1" t="b">
        <f t="shared" si="7"/>
        <v>1</v>
      </c>
      <c r="S53" s="1" t="b">
        <f t="shared" si="8"/>
        <v>1</v>
      </c>
      <c r="T53" s="1" t="b">
        <f t="shared" si="9"/>
        <v>1</v>
      </c>
      <c r="U53" s="1" t="b">
        <f t="shared" si="10"/>
        <v>1</v>
      </c>
      <c r="V53" s="1" t="b">
        <f t="shared" si="36"/>
        <v>0</v>
      </c>
      <c r="W53" s="1" t="str">
        <f t="shared" si="37"/>
        <v/>
      </c>
      <c r="X53" s="1" t="str">
        <f t="shared" ref="X53:X84" si="40">IF(AND(A53&lt;&gt;"",V53=FALSE),Y53&amp;" et ","")</f>
        <v/>
      </c>
      <c r="Y53" s="1" t="str">
        <f t="shared" si="23"/>
        <v>67</v>
      </c>
      <c r="Z53" s="11" t="str">
        <f t="shared" si="38"/>
        <v xml:space="preserve">                                  </v>
      </c>
      <c r="AA53" s="10">
        <f t="shared" si="39"/>
        <v>0</v>
      </c>
    </row>
    <row r="54" spans="1:27" ht="15">
      <c r="A54" s="10" t="str">
        <f xml:space="preserve"> IF(Feuil1!B68="","",  UPPER(MID(Feuil1!B68,1,1)) &amp;  MID(LOWER(TRIM(Feuil1!B68)),2,LEN(Feuil1!B68)-1))</f>
        <v/>
      </c>
      <c r="B54" s="10" t="e">
        <f t="shared" si="29"/>
        <v>#VALUE!</v>
      </c>
      <c r="C54" s="1" t="e">
        <f t="shared" si="14"/>
        <v>#VALUE!</v>
      </c>
      <c r="D54" s="1">
        <f t="shared" si="15"/>
        <v>0</v>
      </c>
      <c r="E54" s="11" t="str">
        <f t="shared" si="30"/>
        <v>X</v>
      </c>
      <c r="F54" s="1" t="e">
        <f t="shared" si="17"/>
        <v>#VALUE!</v>
      </c>
      <c r="G54" s="1">
        <f t="shared" si="18"/>
        <v>0</v>
      </c>
      <c r="H54" s="11" t="str">
        <f t="shared" si="31"/>
        <v>X</v>
      </c>
      <c r="I54" s="1" t="str">
        <f t="shared" si="32"/>
        <v/>
      </c>
      <c r="J54" s="7" t="str">
        <f>LOWER(TRIM(Feuil1!D68))</f>
        <v/>
      </c>
      <c r="K54" s="1" t="b">
        <f t="shared" si="33"/>
        <v>0</v>
      </c>
      <c r="L54" s="10" t="b">
        <f t="shared" si="34"/>
        <v>0</v>
      </c>
      <c r="M54" s="1" t="b">
        <f t="shared" si="35"/>
        <v>1</v>
      </c>
      <c r="N54" s="1" t="b">
        <f t="shared" si="3"/>
        <v>1</v>
      </c>
      <c r="O54" s="1" t="b">
        <f t="shared" si="4"/>
        <v>1</v>
      </c>
      <c r="P54" s="1" t="b">
        <f t="shared" si="5"/>
        <v>1</v>
      </c>
      <c r="Q54" s="1" t="b">
        <f t="shared" si="6"/>
        <v>1</v>
      </c>
      <c r="R54" s="1" t="b">
        <f t="shared" si="7"/>
        <v>1</v>
      </c>
      <c r="S54" s="1" t="b">
        <f t="shared" si="8"/>
        <v>1</v>
      </c>
      <c r="T54" s="1" t="b">
        <f t="shared" si="9"/>
        <v>1</v>
      </c>
      <c r="U54" s="1" t="b">
        <f t="shared" si="10"/>
        <v>1</v>
      </c>
      <c r="V54" s="1" t="b">
        <f t="shared" si="36"/>
        <v>0</v>
      </c>
      <c r="W54" s="1" t="str">
        <f t="shared" si="37"/>
        <v/>
      </c>
      <c r="X54" s="1" t="str">
        <f t="shared" si="40"/>
        <v/>
      </c>
      <c r="Y54" s="1" t="str">
        <f t="shared" si="23"/>
        <v>68</v>
      </c>
      <c r="Z54" s="11" t="str">
        <f t="shared" si="38"/>
        <v xml:space="preserve">                                   </v>
      </c>
      <c r="AA54" s="10">
        <f t="shared" si="39"/>
        <v>0</v>
      </c>
    </row>
    <row r="55" spans="1:27" ht="15">
      <c r="A55" s="10" t="str">
        <f xml:space="preserve"> IF(Feuil1!B69="","",  UPPER(MID(Feuil1!B69,1,1)) &amp;  MID(LOWER(TRIM(Feuil1!B69)),2,LEN(Feuil1!B69)-1))</f>
        <v/>
      </c>
      <c r="B55" s="10" t="e">
        <f t="shared" si="29"/>
        <v>#VALUE!</v>
      </c>
      <c r="C55" s="1" t="e">
        <f t="shared" si="14"/>
        <v>#VALUE!</v>
      </c>
      <c r="D55" s="1">
        <f t="shared" si="15"/>
        <v>0</v>
      </c>
      <c r="E55" s="11" t="str">
        <f t="shared" si="30"/>
        <v>X</v>
      </c>
      <c r="F55" s="1" t="e">
        <f t="shared" si="17"/>
        <v>#VALUE!</v>
      </c>
      <c r="G55" s="1">
        <f t="shared" si="18"/>
        <v>0</v>
      </c>
      <c r="H55" s="11" t="str">
        <f t="shared" si="31"/>
        <v>X</v>
      </c>
      <c r="I55" s="1" t="str">
        <f t="shared" si="32"/>
        <v/>
      </c>
      <c r="J55" s="7" t="str">
        <f>LOWER(TRIM(Feuil1!D69))</f>
        <v/>
      </c>
      <c r="K55" s="1" t="b">
        <f t="shared" si="33"/>
        <v>0</v>
      </c>
      <c r="L55" s="10" t="b">
        <f t="shared" si="34"/>
        <v>0</v>
      </c>
      <c r="M55" s="1" t="b">
        <f t="shared" si="35"/>
        <v>1</v>
      </c>
      <c r="N55" s="1" t="b">
        <f t="shared" si="3"/>
        <v>1</v>
      </c>
      <c r="O55" s="1" t="b">
        <f t="shared" si="4"/>
        <v>1</v>
      </c>
      <c r="P55" s="1" t="b">
        <f t="shared" si="5"/>
        <v>1</v>
      </c>
      <c r="Q55" s="1" t="b">
        <f t="shared" si="6"/>
        <v>1</v>
      </c>
      <c r="R55" s="1" t="b">
        <f t="shared" si="7"/>
        <v>1</v>
      </c>
      <c r="S55" s="1" t="b">
        <f t="shared" si="8"/>
        <v>1</v>
      </c>
      <c r="T55" s="1" t="b">
        <f t="shared" si="9"/>
        <v>1</v>
      </c>
      <c r="U55" s="1" t="b">
        <f t="shared" si="10"/>
        <v>1</v>
      </c>
      <c r="V55" s="1" t="b">
        <f t="shared" si="36"/>
        <v>0</v>
      </c>
      <c r="W55" s="1" t="str">
        <f t="shared" si="37"/>
        <v/>
      </c>
      <c r="X55" s="1" t="str">
        <f t="shared" si="40"/>
        <v/>
      </c>
      <c r="Y55" s="1" t="str">
        <f t="shared" si="23"/>
        <v>69</v>
      </c>
      <c r="Z55" s="11" t="str">
        <f t="shared" si="38"/>
        <v xml:space="preserve">                                    </v>
      </c>
      <c r="AA55" s="10">
        <f t="shared" si="39"/>
        <v>0</v>
      </c>
    </row>
    <row r="56" spans="1:27" ht="15">
      <c r="A56" s="10" t="str">
        <f xml:space="preserve"> IF(Feuil1!B70="","",  UPPER(MID(Feuil1!B70,1,1)) &amp;  MID(LOWER(TRIM(Feuil1!B70)),2,LEN(Feuil1!B70)-1))</f>
        <v/>
      </c>
      <c r="B56" s="10" t="e">
        <f t="shared" si="29"/>
        <v>#VALUE!</v>
      </c>
      <c r="C56" s="1" t="e">
        <f t="shared" si="14"/>
        <v>#VALUE!</v>
      </c>
      <c r="D56" s="1">
        <f t="shared" si="15"/>
        <v>0</v>
      </c>
      <c r="E56" s="11" t="str">
        <f t="shared" si="30"/>
        <v>X</v>
      </c>
      <c r="F56" s="1" t="e">
        <f t="shared" si="17"/>
        <v>#VALUE!</v>
      </c>
      <c r="G56" s="1">
        <f t="shared" si="18"/>
        <v>0</v>
      </c>
      <c r="H56" s="11" t="str">
        <f t="shared" si="31"/>
        <v>X</v>
      </c>
      <c r="I56" s="1" t="str">
        <f t="shared" si="32"/>
        <v/>
      </c>
      <c r="J56" s="7" t="str">
        <f>LOWER(TRIM(Feuil1!D70))</f>
        <v/>
      </c>
      <c r="K56" s="1" t="b">
        <f t="shared" si="33"/>
        <v>0</v>
      </c>
      <c r="L56" s="10" t="b">
        <f t="shared" si="34"/>
        <v>0</v>
      </c>
      <c r="M56" s="1" t="b">
        <f t="shared" si="35"/>
        <v>1</v>
      </c>
      <c r="N56" s="1" t="b">
        <f t="shared" si="3"/>
        <v>1</v>
      </c>
      <c r="O56" s="1" t="b">
        <f t="shared" si="4"/>
        <v>1</v>
      </c>
      <c r="P56" s="1" t="b">
        <f t="shared" si="5"/>
        <v>1</v>
      </c>
      <c r="Q56" s="1" t="b">
        <f t="shared" si="6"/>
        <v>1</v>
      </c>
      <c r="R56" s="1" t="b">
        <f t="shared" si="7"/>
        <v>1</v>
      </c>
      <c r="S56" s="1" t="b">
        <f t="shared" si="8"/>
        <v>1</v>
      </c>
      <c r="T56" s="1" t="b">
        <f t="shared" si="9"/>
        <v>1</v>
      </c>
      <c r="U56" s="1" t="b">
        <f t="shared" si="10"/>
        <v>1</v>
      </c>
      <c r="V56" s="1" t="b">
        <f t="shared" si="36"/>
        <v>0</v>
      </c>
      <c r="W56" s="1" t="str">
        <f t="shared" si="37"/>
        <v/>
      </c>
      <c r="X56" s="1" t="str">
        <f t="shared" si="40"/>
        <v/>
      </c>
      <c r="Y56" s="1" t="str">
        <f t="shared" si="23"/>
        <v>70</v>
      </c>
      <c r="Z56" s="11" t="str">
        <f t="shared" si="38"/>
        <v xml:space="preserve">                                     </v>
      </c>
      <c r="AA56" s="10">
        <f t="shared" si="39"/>
        <v>0</v>
      </c>
    </row>
    <row r="57" spans="1:27" ht="15">
      <c r="A57" s="10" t="str">
        <f xml:space="preserve"> IF(Feuil1!B71="","",  UPPER(MID(Feuil1!B71,1,1)) &amp;  MID(LOWER(TRIM(Feuil1!B71)),2,LEN(Feuil1!B71)-1))</f>
        <v/>
      </c>
      <c r="B57" s="10" t="e">
        <f t="shared" si="29"/>
        <v>#VALUE!</v>
      </c>
      <c r="C57" s="1" t="e">
        <f t="shared" si="14"/>
        <v>#VALUE!</v>
      </c>
      <c r="D57" s="1">
        <f t="shared" si="15"/>
        <v>0</v>
      </c>
      <c r="E57" s="11" t="str">
        <f t="shared" si="30"/>
        <v>X</v>
      </c>
      <c r="F57" s="1" t="e">
        <f t="shared" si="17"/>
        <v>#VALUE!</v>
      </c>
      <c r="G57" s="1">
        <f t="shared" si="18"/>
        <v>0</v>
      </c>
      <c r="H57" s="11" t="str">
        <f t="shared" si="31"/>
        <v>X</v>
      </c>
      <c r="I57" s="1" t="str">
        <f t="shared" si="32"/>
        <v/>
      </c>
      <c r="J57" s="7" t="str">
        <f>LOWER(TRIM(Feuil1!D71))</f>
        <v/>
      </c>
      <c r="K57" s="1" t="b">
        <f t="shared" si="33"/>
        <v>0</v>
      </c>
      <c r="L57" s="10" t="b">
        <f t="shared" si="34"/>
        <v>0</v>
      </c>
      <c r="M57" s="1" t="b">
        <f t="shared" si="35"/>
        <v>1</v>
      </c>
      <c r="N57" s="1" t="b">
        <f t="shared" si="3"/>
        <v>1</v>
      </c>
      <c r="O57" s="1" t="b">
        <f t="shared" si="4"/>
        <v>1</v>
      </c>
      <c r="P57" s="1" t="b">
        <f t="shared" si="5"/>
        <v>1</v>
      </c>
      <c r="Q57" s="1" t="b">
        <f t="shared" si="6"/>
        <v>1</v>
      </c>
      <c r="R57" s="1" t="b">
        <f t="shared" si="7"/>
        <v>1</v>
      </c>
      <c r="S57" s="1" t="b">
        <f t="shared" si="8"/>
        <v>1</v>
      </c>
      <c r="T57" s="1" t="b">
        <f t="shared" si="9"/>
        <v>1</v>
      </c>
      <c r="U57" s="1" t="b">
        <f t="shared" si="10"/>
        <v>1</v>
      </c>
      <c r="V57" s="1" t="b">
        <f t="shared" si="36"/>
        <v>0</v>
      </c>
      <c r="W57" s="1" t="str">
        <f t="shared" si="37"/>
        <v/>
      </c>
      <c r="X57" s="1" t="str">
        <f t="shared" si="40"/>
        <v/>
      </c>
      <c r="Y57" s="1" t="str">
        <f t="shared" si="23"/>
        <v>71</v>
      </c>
      <c r="Z57" s="11" t="str">
        <f t="shared" si="38"/>
        <v xml:space="preserve">                                      </v>
      </c>
      <c r="AA57" s="10">
        <f t="shared" si="39"/>
        <v>0</v>
      </c>
    </row>
    <row r="58" spans="1:27" ht="15">
      <c r="A58" s="10" t="str">
        <f xml:space="preserve"> IF(Feuil1!B72="","",  UPPER(MID(Feuil1!B72,1,1)) &amp;  MID(LOWER(TRIM(Feuil1!B72)),2,LEN(Feuil1!B72)-1))</f>
        <v/>
      </c>
      <c r="B58" s="10" t="e">
        <f t="shared" si="29"/>
        <v>#VALUE!</v>
      </c>
      <c r="C58" s="1" t="e">
        <f t="shared" si="14"/>
        <v>#VALUE!</v>
      </c>
      <c r="D58" s="1">
        <f t="shared" si="15"/>
        <v>0</v>
      </c>
      <c r="E58" s="11" t="str">
        <f t="shared" si="30"/>
        <v>X</v>
      </c>
      <c r="F58" s="1" t="e">
        <f t="shared" si="17"/>
        <v>#VALUE!</v>
      </c>
      <c r="G58" s="1">
        <f t="shared" si="18"/>
        <v>0</v>
      </c>
      <c r="H58" s="11" t="str">
        <f t="shared" si="31"/>
        <v>X</v>
      </c>
      <c r="I58" s="1" t="str">
        <f t="shared" si="32"/>
        <v/>
      </c>
      <c r="J58" s="7" t="str">
        <f>LOWER(TRIM(Feuil1!D72))</f>
        <v/>
      </c>
      <c r="K58" s="1" t="b">
        <f t="shared" si="33"/>
        <v>0</v>
      </c>
      <c r="L58" s="10" t="b">
        <f t="shared" si="34"/>
        <v>0</v>
      </c>
      <c r="M58" s="1" t="b">
        <f t="shared" si="35"/>
        <v>1</v>
      </c>
      <c r="N58" s="1" t="b">
        <f t="shared" si="3"/>
        <v>1</v>
      </c>
      <c r="O58" s="1" t="b">
        <f t="shared" si="4"/>
        <v>1</v>
      </c>
      <c r="P58" s="1" t="b">
        <f t="shared" si="5"/>
        <v>1</v>
      </c>
      <c r="Q58" s="1" t="b">
        <f t="shared" si="6"/>
        <v>1</v>
      </c>
      <c r="R58" s="1" t="b">
        <f t="shared" si="7"/>
        <v>1</v>
      </c>
      <c r="S58" s="1" t="b">
        <f t="shared" si="8"/>
        <v>1</v>
      </c>
      <c r="T58" s="1" t="b">
        <f t="shared" si="9"/>
        <v>1</v>
      </c>
      <c r="U58" s="1" t="b">
        <f t="shared" si="10"/>
        <v>1</v>
      </c>
      <c r="V58" s="1" t="b">
        <f t="shared" si="36"/>
        <v>0</v>
      </c>
      <c r="W58" s="1" t="str">
        <f t="shared" si="37"/>
        <v/>
      </c>
      <c r="X58" s="1" t="str">
        <f t="shared" si="40"/>
        <v/>
      </c>
      <c r="Y58" s="1" t="str">
        <f t="shared" si="23"/>
        <v>72</v>
      </c>
      <c r="Z58" s="11" t="str">
        <f t="shared" si="38"/>
        <v xml:space="preserve">                                       </v>
      </c>
      <c r="AA58" s="10">
        <f t="shared" si="39"/>
        <v>0</v>
      </c>
    </row>
    <row r="59" spans="1:27" ht="15">
      <c r="A59" s="10" t="str">
        <f xml:space="preserve"> IF(Feuil1!B73="","",  UPPER(MID(Feuil1!B73,1,1)) &amp;  MID(LOWER(TRIM(Feuil1!B73)),2,LEN(Feuil1!B73)-1))</f>
        <v/>
      </c>
      <c r="B59" s="10" t="e">
        <f t="shared" si="29"/>
        <v>#VALUE!</v>
      </c>
      <c r="C59" s="1" t="e">
        <f t="shared" si="14"/>
        <v>#VALUE!</v>
      </c>
      <c r="D59" s="1">
        <f t="shared" si="15"/>
        <v>0</v>
      </c>
      <c r="E59" s="11" t="str">
        <f t="shared" si="30"/>
        <v>X</v>
      </c>
      <c r="F59" s="1" t="e">
        <f t="shared" si="17"/>
        <v>#VALUE!</v>
      </c>
      <c r="G59" s="1">
        <f t="shared" si="18"/>
        <v>0</v>
      </c>
      <c r="H59" s="11" t="str">
        <f t="shared" si="31"/>
        <v>X</v>
      </c>
      <c r="I59" s="1" t="str">
        <f t="shared" si="32"/>
        <v/>
      </c>
      <c r="J59" s="7" t="str">
        <f>LOWER(TRIM(Feuil1!D73))</f>
        <v/>
      </c>
      <c r="K59" s="1" t="b">
        <f t="shared" si="33"/>
        <v>0</v>
      </c>
      <c r="L59" s="10" t="b">
        <f t="shared" si="34"/>
        <v>0</v>
      </c>
      <c r="M59" s="1" t="b">
        <f t="shared" si="35"/>
        <v>1</v>
      </c>
      <c r="N59" s="1" t="b">
        <f t="shared" si="3"/>
        <v>1</v>
      </c>
      <c r="O59" s="1" t="b">
        <f t="shared" si="4"/>
        <v>1</v>
      </c>
      <c r="P59" s="1" t="b">
        <f t="shared" si="5"/>
        <v>1</v>
      </c>
      <c r="Q59" s="1" t="b">
        <f t="shared" si="6"/>
        <v>1</v>
      </c>
      <c r="R59" s="1" t="b">
        <f t="shared" si="7"/>
        <v>1</v>
      </c>
      <c r="S59" s="1" t="b">
        <f t="shared" si="8"/>
        <v>1</v>
      </c>
      <c r="T59" s="1" t="b">
        <f t="shared" si="9"/>
        <v>1</v>
      </c>
      <c r="U59" s="1" t="b">
        <f t="shared" si="10"/>
        <v>1</v>
      </c>
      <c r="V59" s="1" t="b">
        <f t="shared" si="36"/>
        <v>0</v>
      </c>
      <c r="W59" s="1" t="str">
        <f t="shared" si="37"/>
        <v/>
      </c>
      <c r="X59" s="1" t="str">
        <f t="shared" si="40"/>
        <v/>
      </c>
      <c r="Y59" s="1" t="str">
        <f t="shared" si="23"/>
        <v>73</v>
      </c>
      <c r="Z59" s="11" t="str">
        <f t="shared" si="38"/>
        <v xml:space="preserve">                                        </v>
      </c>
      <c r="AA59" s="10">
        <f t="shared" si="39"/>
        <v>0</v>
      </c>
    </row>
    <row r="60" spans="1:27" ht="15">
      <c r="A60" s="10" t="str">
        <f xml:space="preserve"> IF(Feuil1!B74="","",  UPPER(MID(Feuil1!B74,1,1)) &amp;  MID(LOWER(TRIM(Feuil1!B74)),2,LEN(Feuil1!B74)-1))</f>
        <v/>
      </c>
      <c r="B60" s="10" t="e">
        <f t="shared" si="29"/>
        <v>#VALUE!</v>
      </c>
      <c r="C60" s="1" t="e">
        <f t="shared" si="14"/>
        <v>#VALUE!</v>
      </c>
      <c r="D60" s="1">
        <f t="shared" si="15"/>
        <v>0</v>
      </c>
      <c r="E60" s="11" t="str">
        <f t="shared" si="30"/>
        <v>X</v>
      </c>
      <c r="F60" s="1" t="e">
        <f t="shared" si="17"/>
        <v>#VALUE!</v>
      </c>
      <c r="G60" s="1">
        <f t="shared" si="18"/>
        <v>0</v>
      </c>
      <c r="H60" s="11" t="str">
        <f t="shared" si="31"/>
        <v>X</v>
      </c>
      <c r="I60" s="1" t="str">
        <f t="shared" si="32"/>
        <v/>
      </c>
      <c r="J60" s="7" t="str">
        <f>LOWER(TRIM(Feuil1!D74))</f>
        <v/>
      </c>
      <c r="K60" s="1" t="b">
        <f t="shared" si="33"/>
        <v>0</v>
      </c>
      <c r="L60" s="10" t="b">
        <f t="shared" si="34"/>
        <v>0</v>
      </c>
      <c r="M60" s="1" t="b">
        <f t="shared" si="35"/>
        <v>1</v>
      </c>
      <c r="N60" s="1" t="b">
        <f t="shared" si="3"/>
        <v>1</v>
      </c>
      <c r="O60" s="1" t="b">
        <f t="shared" si="4"/>
        <v>1</v>
      </c>
      <c r="P60" s="1" t="b">
        <f t="shared" si="5"/>
        <v>1</v>
      </c>
      <c r="Q60" s="1" t="b">
        <f t="shared" si="6"/>
        <v>1</v>
      </c>
      <c r="R60" s="1" t="b">
        <f t="shared" si="7"/>
        <v>1</v>
      </c>
      <c r="S60" s="1" t="b">
        <f t="shared" si="8"/>
        <v>1</v>
      </c>
      <c r="T60" s="1" t="b">
        <f t="shared" si="9"/>
        <v>1</v>
      </c>
      <c r="U60" s="1" t="b">
        <f t="shared" si="10"/>
        <v>1</v>
      </c>
      <c r="V60" s="1" t="b">
        <f t="shared" si="36"/>
        <v>0</v>
      </c>
      <c r="W60" s="1" t="str">
        <f t="shared" si="37"/>
        <v/>
      </c>
      <c r="X60" s="1" t="str">
        <f t="shared" si="40"/>
        <v/>
      </c>
      <c r="Y60" s="1" t="str">
        <f t="shared" si="23"/>
        <v>74</v>
      </c>
      <c r="Z60" s="11" t="str">
        <f t="shared" si="38"/>
        <v xml:space="preserve">                                         </v>
      </c>
      <c r="AA60" s="10">
        <f t="shared" si="39"/>
        <v>0</v>
      </c>
    </row>
    <row r="61" spans="1:27" ht="15">
      <c r="A61" s="10" t="str">
        <f xml:space="preserve"> IF(Feuil1!B75="","",  UPPER(MID(Feuil1!B75,1,1)) &amp;  MID(LOWER(TRIM(Feuil1!B75)),2,LEN(Feuil1!B75)-1))</f>
        <v/>
      </c>
      <c r="B61" s="10" t="e">
        <f t="shared" si="29"/>
        <v>#VALUE!</v>
      </c>
      <c r="C61" s="1" t="e">
        <f t="shared" si="14"/>
        <v>#VALUE!</v>
      </c>
      <c r="D61" s="1">
        <f t="shared" si="15"/>
        <v>0</v>
      </c>
      <c r="E61" s="11" t="str">
        <f t="shared" si="30"/>
        <v>X</v>
      </c>
      <c r="F61" s="1" t="e">
        <f t="shared" si="17"/>
        <v>#VALUE!</v>
      </c>
      <c r="G61" s="1">
        <f t="shared" si="18"/>
        <v>0</v>
      </c>
      <c r="H61" s="11" t="str">
        <f t="shared" si="31"/>
        <v>X</v>
      </c>
      <c r="I61" s="1" t="str">
        <f t="shared" si="32"/>
        <v/>
      </c>
      <c r="J61" s="7" t="str">
        <f>LOWER(TRIM(Feuil1!D75))</f>
        <v/>
      </c>
      <c r="K61" s="1" t="b">
        <f t="shared" si="33"/>
        <v>0</v>
      </c>
      <c r="L61" s="10" t="b">
        <f t="shared" si="34"/>
        <v>0</v>
      </c>
      <c r="M61" s="1" t="b">
        <f t="shared" si="35"/>
        <v>1</v>
      </c>
      <c r="N61" s="1" t="b">
        <f t="shared" si="3"/>
        <v>1</v>
      </c>
      <c r="O61" s="1" t="b">
        <f t="shared" si="4"/>
        <v>1</v>
      </c>
      <c r="P61" s="1" t="b">
        <f t="shared" si="5"/>
        <v>1</v>
      </c>
      <c r="Q61" s="1" t="b">
        <f t="shared" si="6"/>
        <v>1</v>
      </c>
      <c r="R61" s="1" t="b">
        <f t="shared" si="7"/>
        <v>1</v>
      </c>
      <c r="S61" s="1" t="b">
        <f t="shared" si="8"/>
        <v>1</v>
      </c>
      <c r="T61" s="1" t="b">
        <f t="shared" si="9"/>
        <v>1</v>
      </c>
      <c r="U61" s="1" t="b">
        <f t="shared" si="10"/>
        <v>1</v>
      </c>
      <c r="V61" s="1" t="b">
        <f t="shared" si="36"/>
        <v>0</v>
      </c>
      <c r="W61" s="1" t="str">
        <f t="shared" si="37"/>
        <v/>
      </c>
      <c r="X61" s="1" t="str">
        <f t="shared" si="40"/>
        <v/>
      </c>
      <c r="Y61" s="1" t="str">
        <f t="shared" si="23"/>
        <v>75</v>
      </c>
      <c r="Z61" s="11" t="str">
        <f t="shared" si="38"/>
        <v xml:space="preserve">                                          </v>
      </c>
      <c r="AA61" s="10">
        <f t="shared" si="39"/>
        <v>0</v>
      </c>
    </row>
    <row r="62" spans="1:27" ht="15">
      <c r="A62" s="10" t="str">
        <f xml:space="preserve"> IF(Feuil1!B76="","",  UPPER(MID(Feuil1!B76,1,1)) &amp;  MID(LOWER(TRIM(Feuil1!B76)),2,LEN(Feuil1!B76)-1))</f>
        <v/>
      </c>
      <c r="B62" s="10" t="e">
        <f t="shared" si="29"/>
        <v>#VALUE!</v>
      </c>
      <c r="C62" s="1" t="e">
        <f t="shared" si="14"/>
        <v>#VALUE!</v>
      </c>
      <c r="D62" s="1">
        <f t="shared" si="15"/>
        <v>0</v>
      </c>
      <c r="E62" s="11" t="str">
        <f t="shared" si="30"/>
        <v>X</v>
      </c>
      <c r="F62" s="1" t="e">
        <f t="shared" si="17"/>
        <v>#VALUE!</v>
      </c>
      <c r="G62" s="1">
        <f t="shared" si="18"/>
        <v>0</v>
      </c>
      <c r="H62" s="11" t="str">
        <f t="shared" si="31"/>
        <v>X</v>
      </c>
      <c r="I62" s="1" t="str">
        <f t="shared" si="32"/>
        <v/>
      </c>
      <c r="J62" s="7" t="str">
        <f>LOWER(TRIM(Feuil1!D76))</f>
        <v/>
      </c>
      <c r="K62" s="1" t="b">
        <f t="shared" si="33"/>
        <v>0</v>
      </c>
      <c r="L62" s="10" t="b">
        <f t="shared" si="34"/>
        <v>0</v>
      </c>
      <c r="M62" s="1" t="b">
        <f t="shared" si="35"/>
        <v>1</v>
      </c>
      <c r="N62" s="1" t="b">
        <f t="shared" si="3"/>
        <v>1</v>
      </c>
      <c r="O62" s="1" t="b">
        <f t="shared" si="4"/>
        <v>1</v>
      </c>
      <c r="P62" s="1" t="b">
        <f t="shared" si="5"/>
        <v>1</v>
      </c>
      <c r="Q62" s="1" t="b">
        <f t="shared" si="6"/>
        <v>1</v>
      </c>
      <c r="R62" s="1" t="b">
        <f t="shared" si="7"/>
        <v>1</v>
      </c>
      <c r="S62" s="1" t="b">
        <f t="shared" si="8"/>
        <v>1</v>
      </c>
      <c r="T62" s="1" t="b">
        <f t="shared" si="9"/>
        <v>1</v>
      </c>
      <c r="U62" s="1" t="b">
        <f t="shared" si="10"/>
        <v>1</v>
      </c>
      <c r="V62" s="1" t="b">
        <f t="shared" si="36"/>
        <v>0</v>
      </c>
      <c r="W62" s="1" t="str">
        <f t="shared" si="37"/>
        <v/>
      </c>
      <c r="X62" s="1" t="str">
        <f t="shared" si="40"/>
        <v/>
      </c>
      <c r="Y62" s="1" t="str">
        <f t="shared" si="23"/>
        <v>76</v>
      </c>
      <c r="Z62" s="11" t="str">
        <f t="shared" si="38"/>
        <v xml:space="preserve">                                           </v>
      </c>
      <c r="AA62" s="10">
        <f t="shared" si="39"/>
        <v>0</v>
      </c>
    </row>
    <row r="63" spans="1:27" ht="15">
      <c r="A63" s="10" t="str">
        <f xml:space="preserve"> IF(Feuil1!B77="","",  UPPER(MID(Feuil1!B77,1,1)) &amp;  MID(LOWER(TRIM(Feuil1!B77)),2,LEN(Feuil1!B77)-1))</f>
        <v/>
      </c>
      <c r="B63" s="10" t="e">
        <f t="shared" si="29"/>
        <v>#VALUE!</v>
      </c>
      <c r="C63" s="1" t="e">
        <f t="shared" si="14"/>
        <v>#VALUE!</v>
      </c>
      <c r="D63" s="1">
        <f t="shared" si="15"/>
        <v>0</v>
      </c>
      <c r="E63" s="11" t="str">
        <f t="shared" si="30"/>
        <v>X</v>
      </c>
      <c r="F63" s="1" t="e">
        <f t="shared" si="17"/>
        <v>#VALUE!</v>
      </c>
      <c r="G63" s="1">
        <f t="shared" si="18"/>
        <v>0</v>
      </c>
      <c r="H63" s="11" t="str">
        <f t="shared" si="31"/>
        <v>X</v>
      </c>
      <c r="I63" s="1" t="str">
        <f t="shared" si="32"/>
        <v/>
      </c>
      <c r="J63" s="7" t="str">
        <f>LOWER(TRIM(Feuil1!D77))</f>
        <v/>
      </c>
      <c r="K63" s="1" t="b">
        <f t="shared" si="33"/>
        <v>0</v>
      </c>
      <c r="L63" s="10" t="b">
        <f t="shared" si="34"/>
        <v>0</v>
      </c>
      <c r="M63" s="1" t="b">
        <f t="shared" si="35"/>
        <v>1</v>
      </c>
      <c r="N63" s="1" t="b">
        <f t="shared" si="3"/>
        <v>1</v>
      </c>
      <c r="O63" s="1" t="b">
        <f t="shared" si="4"/>
        <v>1</v>
      </c>
      <c r="P63" s="1" t="b">
        <f t="shared" si="5"/>
        <v>1</v>
      </c>
      <c r="Q63" s="1" t="b">
        <f t="shared" si="6"/>
        <v>1</v>
      </c>
      <c r="R63" s="1" t="b">
        <f t="shared" si="7"/>
        <v>1</v>
      </c>
      <c r="S63" s="1" t="b">
        <f t="shared" si="8"/>
        <v>1</v>
      </c>
      <c r="T63" s="1" t="b">
        <f t="shared" si="9"/>
        <v>1</v>
      </c>
      <c r="U63" s="1" t="b">
        <f t="shared" si="10"/>
        <v>1</v>
      </c>
      <c r="V63" s="1" t="b">
        <f t="shared" si="36"/>
        <v>0</v>
      </c>
      <c r="W63" s="1" t="str">
        <f t="shared" si="37"/>
        <v/>
      </c>
      <c r="X63" s="1" t="str">
        <f t="shared" si="40"/>
        <v/>
      </c>
      <c r="Y63" s="1" t="str">
        <f t="shared" si="23"/>
        <v>77</v>
      </c>
      <c r="Z63" s="11" t="str">
        <f t="shared" si="38"/>
        <v xml:space="preserve">                                            </v>
      </c>
      <c r="AA63" s="10">
        <f t="shared" si="39"/>
        <v>0</v>
      </c>
    </row>
    <row r="64" spans="1:27" ht="15">
      <c r="A64" s="10" t="str">
        <f xml:space="preserve"> IF(Feuil1!B78="","",  UPPER(MID(Feuil1!B78,1,1)) &amp;  MID(LOWER(TRIM(Feuil1!B78)),2,LEN(Feuil1!B78)-1))</f>
        <v/>
      </c>
      <c r="B64" s="10" t="e">
        <f t="shared" si="29"/>
        <v>#VALUE!</v>
      </c>
      <c r="C64" s="1" t="e">
        <f t="shared" si="14"/>
        <v>#VALUE!</v>
      </c>
      <c r="D64" s="1">
        <f t="shared" si="15"/>
        <v>0</v>
      </c>
      <c r="E64" s="11" t="str">
        <f t="shared" si="30"/>
        <v>X</v>
      </c>
      <c r="F64" s="1" t="e">
        <f t="shared" si="17"/>
        <v>#VALUE!</v>
      </c>
      <c r="G64" s="1">
        <f t="shared" si="18"/>
        <v>0</v>
      </c>
      <c r="H64" s="11" t="str">
        <f t="shared" si="31"/>
        <v>X</v>
      </c>
      <c r="I64" s="1" t="str">
        <f t="shared" si="32"/>
        <v/>
      </c>
      <c r="J64" s="7" t="str">
        <f>LOWER(TRIM(Feuil1!D78))</f>
        <v/>
      </c>
      <c r="K64" s="1" t="b">
        <f t="shared" si="33"/>
        <v>0</v>
      </c>
      <c r="L64" s="10" t="b">
        <f t="shared" si="34"/>
        <v>0</v>
      </c>
      <c r="M64" s="1" t="b">
        <f t="shared" si="35"/>
        <v>1</v>
      </c>
      <c r="N64" s="1" t="b">
        <f t="shared" si="3"/>
        <v>1</v>
      </c>
      <c r="O64" s="1" t="b">
        <f t="shared" si="4"/>
        <v>1</v>
      </c>
      <c r="P64" s="1" t="b">
        <f t="shared" si="5"/>
        <v>1</v>
      </c>
      <c r="Q64" s="1" t="b">
        <f t="shared" si="6"/>
        <v>1</v>
      </c>
      <c r="R64" s="1" t="b">
        <f t="shared" si="7"/>
        <v>1</v>
      </c>
      <c r="S64" s="1" t="b">
        <f t="shared" si="8"/>
        <v>1</v>
      </c>
      <c r="T64" s="1" t="b">
        <f t="shared" si="9"/>
        <v>1</v>
      </c>
      <c r="U64" s="1" t="b">
        <f t="shared" si="10"/>
        <v>1</v>
      </c>
      <c r="V64" s="1" t="b">
        <f t="shared" si="36"/>
        <v>0</v>
      </c>
      <c r="W64" s="1" t="str">
        <f t="shared" si="37"/>
        <v/>
      </c>
      <c r="X64" s="1" t="str">
        <f t="shared" si="40"/>
        <v/>
      </c>
      <c r="Y64" s="1" t="str">
        <f t="shared" si="23"/>
        <v>78</v>
      </c>
      <c r="Z64" s="11" t="str">
        <f t="shared" si="38"/>
        <v xml:space="preserve">                                             </v>
      </c>
      <c r="AA64" s="10">
        <f t="shared" si="39"/>
        <v>0</v>
      </c>
    </row>
    <row r="65" spans="1:27" ht="15">
      <c r="A65" s="10" t="str">
        <f xml:space="preserve"> IF(Feuil1!B79="","",  UPPER(MID(Feuil1!B79,1,1)) &amp;  MID(LOWER(TRIM(Feuil1!B79)),2,LEN(Feuil1!B79)-1))</f>
        <v/>
      </c>
      <c r="B65" s="10" t="e">
        <f t="shared" si="29"/>
        <v>#VALUE!</v>
      </c>
      <c r="C65" s="1" t="e">
        <f t="shared" si="14"/>
        <v>#VALUE!</v>
      </c>
      <c r="D65" s="1">
        <f t="shared" si="15"/>
        <v>0</v>
      </c>
      <c r="E65" s="11" t="str">
        <f t="shared" si="30"/>
        <v>X</v>
      </c>
      <c r="F65" s="1" t="e">
        <f t="shared" si="17"/>
        <v>#VALUE!</v>
      </c>
      <c r="G65" s="1">
        <f t="shared" si="18"/>
        <v>0</v>
      </c>
      <c r="H65" s="11" t="str">
        <f t="shared" si="31"/>
        <v>X</v>
      </c>
      <c r="I65" s="1" t="str">
        <f t="shared" si="32"/>
        <v/>
      </c>
      <c r="J65" s="7" t="str">
        <f>LOWER(TRIM(Feuil1!D79))</f>
        <v/>
      </c>
      <c r="K65" s="1" t="b">
        <f t="shared" si="33"/>
        <v>0</v>
      </c>
      <c r="L65" s="10" t="b">
        <f t="shared" si="34"/>
        <v>0</v>
      </c>
      <c r="M65" s="1" t="b">
        <f t="shared" si="35"/>
        <v>1</v>
      </c>
      <c r="N65" s="1" t="b">
        <f t="shared" ref="N65:N100" si="41">ISERROR(SEARCH("é",$J65))</f>
        <v>1</v>
      </c>
      <c r="O65" s="1" t="b">
        <f t="shared" ref="O65:O100" si="42">ISERROR(SEARCH("è",$J65))</f>
        <v>1</v>
      </c>
      <c r="P65" s="1" t="b">
        <f t="shared" ref="P65:P100" si="43">ISERROR(SEARCH("ê",$J65))</f>
        <v>1</v>
      </c>
      <c r="Q65" s="1" t="b">
        <f t="shared" ref="Q65:Q100" si="44">ISERROR(SEARCH("ç",$J65))</f>
        <v>1</v>
      </c>
      <c r="R65" s="1" t="b">
        <f t="shared" ref="R65:R100" si="45">ISERROR(SEARCH("à",$J65))</f>
        <v>1</v>
      </c>
      <c r="S65" s="1" t="b">
        <f t="shared" ref="S65:S100" si="46">ISERROR(SEARCH("â",$J65))</f>
        <v>1</v>
      </c>
      <c r="T65" s="1" t="b">
        <f t="shared" ref="T65:T100" si="47">ISERROR(SEARCH("ô",$J65))</f>
        <v>1</v>
      </c>
      <c r="U65" s="1" t="b">
        <f t="shared" ref="U65:U100" si="48">ISERROR(SEARCH("ù",$J65))</f>
        <v>1</v>
      </c>
      <c r="V65" s="1" t="b">
        <f t="shared" si="36"/>
        <v>0</v>
      </c>
      <c r="W65" s="1" t="str">
        <f t="shared" si="37"/>
        <v/>
      </c>
      <c r="X65" s="1" t="str">
        <f t="shared" si="40"/>
        <v/>
      </c>
      <c r="Y65" s="1" t="str">
        <f t="shared" si="23"/>
        <v>79</v>
      </c>
      <c r="Z65" s="11" t="str">
        <f t="shared" si="38"/>
        <v xml:space="preserve">                                              </v>
      </c>
      <c r="AA65" s="10">
        <f t="shared" si="39"/>
        <v>0</v>
      </c>
    </row>
    <row r="66" spans="1:27" ht="15">
      <c r="A66" s="10" t="str">
        <f xml:space="preserve"> IF(Feuil1!B80="","",  UPPER(MID(Feuil1!B80,1,1)) &amp;  MID(LOWER(TRIM(Feuil1!B80)),2,LEN(Feuil1!B80)-1))</f>
        <v/>
      </c>
      <c r="B66" s="10" t="e">
        <f t="shared" si="29"/>
        <v>#VALUE!</v>
      </c>
      <c r="C66" s="1" t="e">
        <f t="shared" ref="C66:C100" si="49">SEARCH(" ",$A66,1)</f>
        <v>#VALUE!</v>
      </c>
      <c r="D66" s="1">
        <f t="shared" ref="D66:D100" si="50">IF(ISERROR($C66),0,SEARCH(" ",$A66))</f>
        <v>0</v>
      </c>
      <c r="E66" s="11" t="str">
        <f t="shared" si="30"/>
        <v>X</v>
      </c>
      <c r="F66" s="1" t="e">
        <f t="shared" ref="F66:F100" si="51">SEARCH("-",$A66,1)</f>
        <v>#VALUE!</v>
      </c>
      <c r="G66" s="1">
        <f t="shared" ref="G66:G100" si="52">IF(ISERROR($F66),0,SEARCH("-",$A66))</f>
        <v>0</v>
      </c>
      <c r="H66" s="11" t="str">
        <f t="shared" si="31"/>
        <v>X</v>
      </c>
      <c r="I66" s="1" t="str">
        <f t="shared" si="32"/>
        <v/>
      </c>
      <c r="J66" s="7" t="str">
        <f>LOWER(TRIM(Feuil1!D80))</f>
        <v/>
      </c>
      <c r="K66" s="1" t="b">
        <f t="shared" si="33"/>
        <v>0</v>
      </c>
      <c r="L66" s="10" t="b">
        <f t="shared" si="34"/>
        <v>0</v>
      </c>
      <c r="M66" s="1" t="b">
        <f t="shared" si="35"/>
        <v>1</v>
      </c>
      <c r="N66" s="1" t="b">
        <f t="shared" si="41"/>
        <v>1</v>
      </c>
      <c r="O66" s="1" t="b">
        <f t="shared" si="42"/>
        <v>1</v>
      </c>
      <c r="P66" s="1" t="b">
        <f t="shared" si="43"/>
        <v>1</v>
      </c>
      <c r="Q66" s="1" t="b">
        <f t="shared" si="44"/>
        <v>1</v>
      </c>
      <c r="R66" s="1" t="b">
        <f t="shared" si="45"/>
        <v>1</v>
      </c>
      <c r="S66" s="1" t="b">
        <f t="shared" si="46"/>
        <v>1</v>
      </c>
      <c r="T66" s="1" t="b">
        <f t="shared" si="47"/>
        <v>1</v>
      </c>
      <c r="U66" s="1" t="b">
        <f t="shared" si="48"/>
        <v>1</v>
      </c>
      <c r="V66" s="1" t="b">
        <f t="shared" si="36"/>
        <v>0</v>
      </c>
      <c r="W66" s="1" t="str">
        <f t="shared" si="37"/>
        <v/>
      </c>
      <c r="X66" s="1" t="str">
        <f t="shared" si="40"/>
        <v/>
      </c>
      <c r="Y66" s="1" t="str">
        <f t="shared" ref="Y66:Y99" si="53">FIXED(VALUE(Y65)+1,0)</f>
        <v>80</v>
      </c>
      <c r="Z66" s="11" t="str">
        <f t="shared" si="38"/>
        <v xml:space="preserve">                                               </v>
      </c>
      <c r="AA66" s="10">
        <f t="shared" si="39"/>
        <v>0</v>
      </c>
    </row>
    <row r="67" spans="1:27" ht="15">
      <c r="A67" s="10" t="str">
        <f xml:space="preserve"> IF(Feuil1!B81="","",  UPPER(MID(Feuil1!B81,1,1)) &amp;  MID(LOWER(TRIM(Feuil1!B81)),2,LEN(Feuil1!B81)-1))</f>
        <v/>
      </c>
      <c r="B67" s="10" t="e">
        <f t="shared" si="29"/>
        <v>#VALUE!</v>
      </c>
      <c r="C67" s="1" t="e">
        <f t="shared" si="49"/>
        <v>#VALUE!</v>
      </c>
      <c r="D67" s="1">
        <f t="shared" si="50"/>
        <v>0</v>
      </c>
      <c r="E67" s="11" t="str">
        <f t="shared" si="30"/>
        <v>X</v>
      </c>
      <c r="F67" s="1" t="e">
        <f t="shared" si="51"/>
        <v>#VALUE!</v>
      </c>
      <c r="G67" s="1">
        <f t="shared" si="52"/>
        <v>0</v>
      </c>
      <c r="H67" s="11" t="str">
        <f t="shared" si="31"/>
        <v>X</v>
      </c>
      <c r="I67" s="1" t="str">
        <f t="shared" si="32"/>
        <v/>
      </c>
      <c r="J67" s="7" t="str">
        <f>LOWER(TRIM(Feuil1!D81))</f>
        <v/>
      </c>
      <c r="K67" s="1" t="b">
        <f t="shared" si="33"/>
        <v>0</v>
      </c>
      <c r="L67" s="10" t="b">
        <f t="shared" si="34"/>
        <v>0</v>
      </c>
      <c r="M67" s="1" t="b">
        <f t="shared" si="35"/>
        <v>1</v>
      </c>
      <c r="N67" s="1" t="b">
        <f t="shared" si="41"/>
        <v>1</v>
      </c>
      <c r="O67" s="1" t="b">
        <f t="shared" si="42"/>
        <v>1</v>
      </c>
      <c r="P67" s="1" t="b">
        <f t="shared" si="43"/>
        <v>1</v>
      </c>
      <c r="Q67" s="1" t="b">
        <f t="shared" si="44"/>
        <v>1</v>
      </c>
      <c r="R67" s="1" t="b">
        <f t="shared" si="45"/>
        <v>1</v>
      </c>
      <c r="S67" s="1" t="b">
        <f t="shared" si="46"/>
        <v>1</v>
      </c>
      <c r="T67" s="1" t="b">
        <f t="shared" si="47"/>
        <v>1</v>
      </c>
      <c r="U67" s="1" t="b">
        <f t="shared" si="48"/>
        <v>1</v>
      </c>
      <c r="V67" s="1" t="b">
        <f t="shared" si="36"/>
        <v>0</v>
      </c>
      <c r="W67" s="1" t="str">
        <f t="shared" si="37"/>
        <v/>
      </c>
      <c r="X67" s="1" t="str">
        <f t="shared" si="40"/>
        <v/>
      </c>
      <c r="Y67" s="1" t="str">
        <f t="shared" si="53"/>
        <v>81</v>
      </c>
      <c r="Z67" s="11" t="str">
        <f t="shared" si="38"/>
        <v xml:space="preserve">                                                </v>
      </c>
      <c r="AA67" s="10">
        <f t="shared" si="39"/>
        <v>0</v>
      </c>
    </row>
    <row r="68" spans="1:27" ht="15">
      <c r="A68" s="10" t="str">
        <f xml:space="preserve"> IF(Feuil1!B82="","",  UPPER(MID(Feuil1!B82,1,1)) &amp;  MID(LOWER(TRIM(Feuil1!B82)),2,LEN(Feuil1!B82)-1))</f>
        <v/>
      </c>
      <c r="B68" s="10" t="e">
        <f t="shared" si="29"/>
        <v>#VALUE!</v>
      </c>
      <c r="C68" s="1" t="e">
        <f t="shared" si="49"/>
        <v>#VALUE!</v>
      </c>
      <c r="D68" s="1">
        <f t="shared" si="50"/>
        <v>0</v>
      </c>
      <c r="E68" s="11" t="str">
        <f t="shared" si="30"/>
        <v>X</v>
      </c>
      <c r="F68" s="1" t="e">
        <f t="shared" si="51"/>
        <v>#VALUE!</v>
      </c>
      <c r="G68" s="1">
        <f t="shared" si="52"/>
        <v>0</v>
      </c>
      <c r="H68" s="11" t="str">
        <f t="shared" si="31"/>
        <v>X</v>
      </c>
      <c r="I68" s="1" t="str">
        <f t="shared" si="32"/>
        <v/>
      </c>
      <c r="J68" s="7" t="str">
        <f>LOWER(TRIM(Feuil1!D82))</f>
        <v/>
      </c>
      <c r="K68" s="1" t="b">
        <f t="shared" si="33"/>
        <v>0</v>
      </c>
      <c r="L68" s="10" t="b">
        <f t="shared" si="34"/>
        <v>0</v>
      </c>
      <c r="M68" s="1" t="b">
        <f t="shared" si="35"/>
        <v>1</v>
      </c>
      <c r="N68" s="1" t="b">
        <f t="shared" si="41"/>
        <v>1</v>
      </c>
      <c r="O68" s="1" t="b">
        <f t="shared" si="42"/>
        <v>1</v>
      </c>
      <c r="P68" s="1" t="b">
        <f t="shared" si="43"/>
        <v>1</v>
      </c>
      <c r="Q68" s="1" t="b">
        <f t="shared" si="44"/>
        <v>1</v>
      </c>
      <c r="R68" s="1" t="b">
        <f t="shared" si="45"/>
        <v>1</v>
      </c>
      <c r="S68" s="1" t="b">
        <f t="shared" si="46"/>
        <v>1</v>
      </c>
      <c r="T68" s="1" t="b">
        <f t="shared" si="47"/>
        <v>1</v>
      </c>
      <c r="U68" s="1" t="b">
        <f t="shared" si="48"/>
        <v>1</v>
      </c>
      <c r="V68" s="1" t="b">
        <f t="shared" si="36"/>
        <v>0</v>
      </c>
      <c r="W68" s="1" t="str">
        <f t="shared" si="37"/>
        <v/>
      </c>
      <c r="X68" s="1" t="str">
        <f t="shared" si="40"/>
        <v/>
      </c>
      <c r="Y68" s="1" t="str">
        <f t="shared" si="53"/>
        <v>82</v>
      </c>
      <c r="Z68" s="11" t="str">
        <f t="shared" si="38"/>
        <v xml:space="preserve">                                                 </v>
      </c>
      <c r="AA68" s="10">
        <f t="shared" si="39"/>
        <v>0</v>
      </c>
    </row>
    <row r="69" spans="1:27" ht="15">
      <c r="A69" s="10" t="str">
        <f xml:space="preserve"> IF(Feuil1!B83="","",  UPPER(MID(Feuil1!B83,1,1)) &amp;  MID(LOWER(TRIM(Feuil1!B83)),2,LEN(Feuil1!B83)-1))</f>
        <v/>
      </c>
      <c r="B69" s="10" t="e">
        <f t="shared" si="29"/>
        <v>#VALUE!</v>
      </c>
      <c r="C69" s="1" t="e">
        <f t="shared" si="49"/>
        <v>#VALUE!</v>
      </c>
      <c r="D69" s="1">
        <f t="shared" si="50"/>
        <v>0</v>
      </c>
      <c r="E69" s="11" t="str">
        <f t="shared" si="30"/>
        <v>X</v>
      </c>
      <c r="F69" s="1" t="e">
        <f t="shared" si="51"/>
        <v>#VALUE!</v>
      </c>
      <c r="G69" s="1">
        <f t="shared" si="52"/>
        <v>0</v>
      </c>
      <c r="H69" s="11" t="str">
        <f t="shared" si="31"/>
        <v>X</v>
      </c>
      <c r="I69" s="1" t="str">
        <f t="shared" si="32"/>
        <v/>
      </c>
      <c r="J69" s="7" t="str">
        <f>LOWER(TRIM(Feuil1!D83))</f>
        <v/>
      </c>
      <c r="K69" s="1" t="b">
        <f t="shared" si="33"/>
        <v>0</v>
      </c>
      <c r="L69" s="10" t="b">
        <f t="shared" si="34"/>
        <v>0</v>
      </c>
      <c r="M69" s="1" t="b">
        <f t="shared" si="35"/>
        <v>1</v>
      </c>
      <c r="N69" s="1" t="b">
        <f t="shared" si="41"/>
        <v>1</v>
      </c>
      <c r="O69" s="1" t="b">
        <f t="shared" si="42"/>
        <v>1</v>
      </c>
      <c r="P69" s="1" t="b">
        <f t="shared" si="43"/>
        <v>1</v>
      </c>
      <c r="Q69" s="1" t="b">
        <f t="shared" si="44"/>
        <v>1</v>
      </c>
      <c r="R69" s="1" t="b">
        <f t="shared" si="45"/>
        <v>1</v>
      </c>
      <c r="S69" s="1" t="b">
        <f t="shared" si="46"/>
        <v>1</v>
      </c>
      <c r="T69" s="1" t="b">
        <f t="shared" si="47"/>
        <v>1</v>
      </c>
      <c r="U69" s="1" t="b">
        <f t="shared" si="48"/>
        <v>1</v>
      </c>
      <c r="V69" s="1" t="b">
        <f t="shared" si="36"/>
        <v>0</v>
      </c>
      <c r="W69" s="1" t="str">
        <f t="shared" si="37"/>
        <v/>
      </c>
      <c r="X69" s="1" t="str">
        <f t="shared" si="40"/>
        <v/>
      </c>
      <c r="Y69" s="1" t="str">
        <f t="shared" si="53"/>
        <v>83</v>
      </c>
      <c r="Z69" s="11" t="str">
        <f t="shared" si="38"/>
        <v xml:space="preserve">                                                  </v>
      </c>
      <c r="AA69" s="10">
        <f t="shared" si="39"/>
        <v>0</v>
      </c>
    </row>
    <row r="70" spans="1:27" ht="15">
      <c r="A70" s="10" t="str">
        <f xml:space="preserve"> IF(Feuil1!B84="","",  UPPER(MID(Feuil1!B84,1,1)) &amp;  MID(LOWER(TRIM(Feuil1!B84)),2,LEN(Feuil1!B84)-1))</f>
        <v/>
      </c>
      <c r="B70" s="10" t="e">
        <f t="shared" si="29"/>
        <v>#VALUE!</v>
      </c>
      <c r="C70" s="1" t="e">
        <f t="shared" si="49"/>
        <v>#VALUE!</v>
      </c>
      <c r="D70" s="1">
        <f t="shared" si="50"/>
        <v>0</v>
      </c>
      <c r="E70" s="11" t="str">
        <f t="shared" si="30"/>
        <v>X</v>
      </c>
      <c r="F70" s="1" t="e">
        <f t="shared" si="51"/>
        <v>#VALUE!</v>
      </c>
      <c r="G70" s="1">
        <f t="shared" si="52"/>
        <v>0</v>
      </c>
      <c r="H70" s="11" t="str">
        <f t="shared" si="31"/>
        <v>X</v>
      </c>
      <c r="I70" s="1" t="str">
        <f t="shared" si="32"/>
        <v/>
      </c>
      <c r="J70" s="7" t="str">
        <f>LOWER(TRIM(Feuil1!D84))</f>
        <v/>
      </c>
      <c r="K70" s="1" t="b">
        <f t="shared" si="33"/>
        <v>0</v>
      </c>
      <c r="L70" s="10" t="b">
        <f t="shared" si="34"/>
        <v>0</v>
      </c>
      <c r="M70" s="1" t="b">
        <f t="shared" si="35"/>
        <v>1</v>
      </c>
      <c r="N70" s="1" t="b">
        <f t="shared" si="41"/>
        <v>1</v>
      </c>
      <c r="O70" s="1" t="b">
        <f t="shared" si="42"/>
        <v>1</v>
      </c>
      <c r="P70" s="1" t="b">
        <f t="shared" si="43"/>
        <v>1</v>
      </c>
      <c r="Q70" s="1" t="b">
        <f t="shared" si="44"/>
        <v>1</v>
      </c>
      <c r="R70" s="1" t="b">
        <f t="shared" si="45"/>
        <v>1</v>
      </c>
      <c r="S70" s="1" t="b">
        <f t="shared" si="46"/>
        <v>1</v>
      </c>
      <c r="T70" s="1" t="b">
        <f t="shared" si="47"/>
        <v>1</v>
      </c>
      <c r="U70" s="1" t="b">
        <f t="shared" si="48"/>
        <v>1</v>
      </c>
      <c r="V70" s="1" t="b">
        <f t="shared" si="36"/>
        <v>0</v>
      </c>
      <c r="W70" s="1" t="str">
        <f t="shared" si="37"/>
        <v/>
      </c>
      <c r="X70" s="1" t="str">
        <f t="shared" si="40"/>
        <v/>
      </c>
      <c r="Y70" s="1" t="str">
        <f t="shared" si="53"/>
        <v>84</v>
      </c>
      <c r="Z70" s="11" t="str">
        <f t="shared" si="38"/>
        <v xml:space="preserve">                                                   </v>
      </c>
      <c r="AA70" s="10">
        <f t="shared" si="39"/>
        <v>0</v>
      </c>
    </row>
    <row r="71" spans="1:27" ht="15">
      <c r="A71" s="10" t="str">
        <f xml:space="preserve"> IF(Feuil1!B85="","",  UPPER(MID(Feuil1!B85,1,1)) &amp;  MID(LOWER(TRIM(Feuil1!B85)),2,LEN(Feuil1!B85)-1))</f>
        <v/>
      </c>
      <c r="B71" s="10" t="e">
        <f t="shared" si="29"/>
        <v>#VALUE!</v>
      </c>
      <c r="C71" s="1" t="e">
        <f t="shared" si="49"/>
        <v>#VALUE!</v>
      </c>
      <c r="D71" s="1">
        <f t="shared" si="50"/>
        <v>0</v>
      </c>
      <c r="E71" s="11" t="str">
        <f t="shared" si="30"/>
        <v>X</v>
      </c>
      <c r="F71" s="1" t="e">
        <f t="shared" si="51"/>
        <v>#VALUE!</v>
      </c>
      <c r="G71" s="1">
        <f t="shared" si="52"/>
        <v>0</v>
      </c>
      <c r="H71" s="11" t="str">
        <f t="shared" si="31"/>
        <v>X</v>
      </c>
      <c r="I71" s="1" t="str">
        <f t="shared" si="32"/>
        <v/>
      </c>
      <c r="J71" s="7" t="str">
        <f>LOWER(TRIM(Feuil1!D85))</f>
        <v/>
      </c>
      <c r="K71" s="1" t="b">
        <f t="shared" si="33"/>
        <v>0</v>
      </c>
      <c r="L71" s="10" t="b">
        <f t="shared" si="34"/>
        <v>0</v>
      </c>
      <c r="M71" s="1" t="b">
        <f t="shared" si="35"/>
        <v>1</v>
      </c>
      <c r="N71" s="1" t="b">
        <f t="shared" si="41"/>
        <v>1</v>
      </c>
      <c r="O71" s="1" t="b">
        <f t="shared" si="42"/>
        <v>1</v>
      </c>
      <c r="P71" s="1" t="b">
        <f t="shared" si="43"/>
        <v>1</v>
      </c>
      <c r="Q71" s="1" t="b">
        <f t="shared" si="44"/>
        <v>1</v>
      </c>
      <c r="R71" s="1" t="b">
        <f t="shared" si="45"/>
        <v>1</v>
      </c>
      <c r="S71" s="1" t="b">
        <f t="shared" si="46"/>
        <v>1</v>
      </c>
      <c r="T71" s="1" t="b">
        <f t="shared" si="47"/>
        <v>1</v>
      </c>
      <c r="U71" s="1" t="b">
        <f t="shared" si="48"/>
        <v>1</v>
      </c>
      <c r="V71" s="1" t="b">
        <f t="shared" si="36"/>
        <v>0</v>
      </c>
      <c r="W71" s="1" t="str">
        <f t="shared" si="37"/>
        <v/>
      </c>
      <c r="X71" s="1" t="str">
        <f t="shared" si="40"/>
        <v/>
      </c>
      <c r="Y71" s="1" t="str">
        <f t="shared" si="53"/>
        <v>85</v>
      </c>
      <c r="Z71" s="11" t="str">
        <f t="shared" si="38"/>
        <v xml:space="preserve">                                                    </v>
      </c>
      <c r="AA71" s="10">
        <f t="shared" si="39"/>
        <v>0</v>
      </c>
    </row>
    <row r="72" spans="1:27" ht="15">
      <c r="A72" s="10" t="str">
        <f xml:space="preserve"> IF(Feuil1!B86="","",  UPPER(MID(Feuil1!B86,1,1)) &amp;  MID(LOWER(TRIM(Feuil1!B86)),2,LEN(Feuil1!B86)-1))</f>
        <v/>
      </c>
      <c r="B72" s="10" t="e">
        <f t="shared" si="29"/>
        <v>#VALUE!</v>
      </c>
      <c r="C72" s="1" t="e">
        <f t="shared" si="49"/>
        <v>#VALUE!</v>
      </c>
      <c r="D72" s="1">
        <f t="shared" si="50"/>
        <v>0</v>
      </c>
      <c r="E72" s="11" t="str">
        <f t="shared" si="30"/>
        <v>X</v>
      </c>
      <c r="F72" s="1" t="e">
        <f t="shared" si="51"/>
        <v>#VALUE!</v>
      </c>
      <c r="G72" s="1">
        <f t="shared" si="52"/>
        <v>0</v>
      </c>
      <c r="H72" s="11" t="str">
        <f t="shared" si="31"/>
        <v>X</v>
      </c>
      <c r="I72" s="1" t="str">
        <f t="shared" si="32"/>
        <v/>
      </c>
      <c r="J72" s="7" t="str">
        <f>LOWER(TRIM(Feuil1!D86))</f>
        <v/>
      </c>
      <c r="K72" s="1" t="b">
        <f t="shared" si="33"/>
        <v>0</v>
      </c>
      <c r="L72" s="10" t="b">
        <f t="shared" si="34"/>
        <v>0</v>
      </c>
      <c r="M72" s="1" t="b">
        <f t="shared" si="35"/>
        <v>1</v>
      </c>
      <c r="N72" s="1" t="b">
        <f t="shared" si="41"/>
        <v>1</v>
      </c>
      <c r="O72" s="1" t="b">
        <f t="shared" si="42"/>
        <v>1</v>
      </c>
      <c r="P72" s="1" t="b">
        <f t="shared" si="43"/>
        <v>1</v>
      </c>
      <c r="Q72" s="1" t="b">
        <f t="shared" si="44"/>
        <v>1</v>
      </c>
      <c r="R72" s="1" t="b">
        <f t="shared" si="45"/>
        <v>1</v>
      </c>
      <c r="S72" s="1" t="b">
        <f t="shared" si="46"/>
        <v>1</v>
      </c>
      <c r="T72" s="1" t="b">
        <f t="shared" si="47"/>
        <v>1</v>
      </c>
      <c r="U72" s="1" t="b">
        <f t="shared" si="48"/>
        <v>1</v>
      </c>
      <c r="V72" s="1" t="b">
        <f t="shared" si="36"/>
        <v>0</v>
      </c>
      <c r="W72" s="1" t="str">
        <f t="shared" si="37"/>
        <v/>
      </c>
      <c r="X72" s="1" t="str">
        <f t="shared" si="40"/>
        <v/>
      </c>
      <c r="Y72" s="1" t="str">
        <f t="shared" si="53"/>
        <v>86</v>
      </c>
      <c r="Z72" s="11" t="str">
        <f t="shared" si="38"/>
        <v xml:space="preserve">                                                     </v>
      </c>
      <c r="AA72" s="10">
        <f t="shared" si="39"/>
        <v>0</v>
      </c>
    </row>
    <row r="73" spans="1:27" ht="15">
      <c r="A73" s="10" t="str">
        <f xml:space="preserve"> IF(Feuil1!B87="","",  UPPER(MID(Feuil1!B87,1,1)) &amp;  MID(LOWER(TRIM(Feuil1!B87)),2,LEN(Feuil1!B87)-1))</f>
        <v/>
      </c>
      <c r="B73" s="10" t="e">
        <f t="shared" si="29"/>
        <v>#VALUE!</v>
      </c>
      <c r="C73" s="1" t="e">
        <f t="shared" si="49"/>
        <v>#VALUE!</v>
      </c>
      <c r="D73" s="1">
        <f t="shared" si="50"/>
        <v>0</v>
      </c>
      <c r="E73" s="11" t="str">
        <f t="shared" si="30"/>
        <v>X</v>
      </c>
      <c r="F73" s="1" t="e">
        <f t="shared" si="51"/>
        <v>#VALUE!</v>
      </c>
      <c r="G73" s="1">
        <f t="shared" si="52"/>
        <v>0</v>
      </c>
      <c r="H73" s="11" t="str">
        <f t="shared" si="31"/>
        <v>X</v>
      </c>
      <c r="I73" s="1" t="str">
        <f t="shared" si="32"/>
        <v/>
      </c>
      <c r="J73" s="7" t="str">
        <f>LOWER(TRIM(Feuil1!D87))</f>
        <v/>
      </c>
      <c r="K73" s="1" t="b">
        <f t="shared" si="33"/>
        <v>0</v>
      </c>
      <c r="L73" s="10" t="b">
        <f t="shared" si="34"/>
        <v>0</v>
      </c>
      <c r="M73" s="1" t="b">
        <f t="shared" si="35"/>
        <v>1</v>
      </c>
      <c r="N73" s="1" t="b">
        <f t="shared" si="41"/>
        <v>1</v>
      </c>
      <c r="O73" s="1" t="b">
        <f t="shared" si="42"/>
        <v>1</v>
      </c>
      <c r="P73" s="1" t="b">
        <f t="shared" si="43"/>
        <v>1</v>
      </c>
      <c r="Q73" s="1" t="b">
        <f t="shared" si="44"/>
        <v>1</v>
      </c>
      <c r="R73" s="1" t="b">
        <f t="shared" si="45"/>
        <v>1</v>
      </c>
      <c r="S73" s="1" t="b">
        <f t="shared" si="46"/>
        <v>1</v>
      </c>
      <c r="T73" s="1" t="b">
        <f t="shared" si="47"/>
        <v>1</v>
      </c>
      <c r="U73" s="1" t="b">
        <f t="shared" si="48"/>
        <v>1</v>
      </c>
      <c r="V73" s="1" t="b">
        <f t="shared" si="36"/>
        <v>0</v>
      </c>
      <c r="W73" s="1" t="str">
        <f t="shared" si="37"/>
        <v/>
      </c>
      <c r="X73" s="1" t="str">
        <f t="shared" si="40"/>
        <v/>
      </c>
      <c r="Y73" s="1" t="str">
        <f t="shared" si="53"/>
        <v>87</v>
      </c>
      <c r="Z73" s="11" t="str">
        <f t="shared" si="38"/>
        <v xml:space="preserve">                                                      </v>
      </c>
      <c r="AA73" s="10">
        <f t="shared" si="39"/>
        <v>0</v>
      </c>
    </row>
    <row r="74" spans="1:27" ht="15">
      <c r="A74" s="10" t="str">
        <f xml:space="preserve"> IF(Feuil1!B88="","",  UPPER(MID(Feuil1!B88,1,1)) &amp;  MID(LOWER(TRIM(Feuil1!B88)),2,LEN(Feuil1!B88)-1))</f>
        <v/>
      </c>
      <c r="B74" s="10" t="e">
        <f t="shared" si="29"/>
        <v>#VALUE!</v>
      </c>
      <c r="C74" s="1" t="e">
        <f t="shared" si="49"/>
        <v>#VALUE!</v>
      </c>
      <c r="D74" s="1">
        <f t="shared" si="50"/>
        <v>0</v>
      </c>
      <c r="E74" s="11" t="str">
        <f t="shared" si="30"/>
        <v>X</v>
      </c>
      <c r="F74" s="1" t="e">
        <f t="shared" si="51"/>
        <v>#VALUE!</v>
      </c>
      <c r="G74" s="1">
        <f t="shared" si="52"/>
        <v>0</v>
      </c>
      <c r="H74" s="11" t="str">
        <f t="shared" si="31"/>
        <v>X</v>
      </c>
      <c r="I74" s="1" t="str">
        <f t="shared" si="32"/>
        <v/>
      </c>
      <c r="J74" s="7" t="str">
        <f>LOWER(TRIM(Feuil1!D88))</f>
        <v/>
      </c>
      <c r="K74" s="1" t="b">
        <f t="shared" si="33"/>
        <v>0</v>
      </c>
      <c r="L74" s="10" t="b">
        <f t="shared" si="34"/>
        <v>0</v>
      </c>
      <c r="M74" s="1" t="b">
        <f t="shared" si="35"/>
        <v>1</v>
      </c>
      <c r="N74" s="1" t="b">
        <f t="shared" si="41"/>
        <v>1</v>
      </c>
      <c r="O74" s="1" t="b">
        <f t="shared" si="42"/>
        <v>1</v>
      </c>
      <c r="P74" s="1" t="b">
        <f t="shared" si="43"/>
        <v>1</v>
      </c>
      <c r="Q74" s="1" t="b">
        <f t="shared" si="44"/>
        <v>1</v>
      </c>
      <c r="R74" s="1" t="b">
        <f t="shared" si="45"/>
        <v>1</v>
      </c>
      <c r="S74" s="1" t="b">
        <f t="shared" si="46"/>
        <v>1</v>
      </c>
      <c r="T74" s="1" t="b">
        <f t="shared" si="47"/>
        <v>1</v>
      </c>
      <c r="U74" s="1" t="b">
        <f t="shared" si="48"/>
        <v>1</v>
      </c>
      <c r="V74" s="1" t="b">
        <f t="shared" si="36"/>
        <v>0</v>
      </c>
      <c r="W74" s="1" t="str">
        <f t="shared" si="37"/>
        <v/>
      </c>
      <c r="X74" s="1" t="str">
        <f t="shared" si="40"/>
        <v/>
      </c>
      <c r="Y74" s="1" t="str">
        <f t="shared" si="53"/>
        <v>88</v>
      </c>
      <c r="Z74" s="11" t="str">
        <f t="shared" si="38"/>
        <v xml:space="preserve">                                                       </v>
      </c>
      <c r="AA74" s="10">
        <f t="shared" si="39"/>
        <v>0</v>
      </c>
    </row>
    <row r="75" spans="1:27" ht="15">
      <c r="A75" s="10" t="str">
        <f xml:space="preserve"> IF(Feuil1!B89="","",  UPPER(MID(Feuil1!B89,1,1)) &amp;  MID(LOWER(TRIM(Feuil1!B89)),2,LEN(Feuil1!B89)-1))</f>
        <v/>
      </c>
      <c r="B75" s="10" t="e">
        <f t="shared" si="29"/>
        <v>#VALUE!</v>
      </c>
      <c r="C75" s="1" t="e">
        <f t="shared" si="49"/>
        <v>#VALUE!</v>
      </c>
      <c r="D75" s="1">
        <f t="shared" si="50"/>
        <v>0</v>
      </c>
      <c r="E75" s="11" t="str">
        <f t="shared" si="30"/>
        <v>X</v>
      </c>
      <c r="F75" s="1" t="e">
        <f t="shared" si="51"/>
        <v>#VALUE!</v>
      </c>
      <c r="G75" s="1">
        <f t="shared" si="52"/>
        <v>0</v>
      </c>
      <c r="H75" s="11" t="str">
        <f t="shared" si="31"/>
        <v>X</v>
      </c>
      <c r="I75" s="1" t="str">
        <f t="shared" si="32"/>
        <v/>
      </c>
      <c r="J75" s="7" t="str">
        <f>LOWER(TRIM(Feuil1!D89))</f>
        <v/>
      </c>
      <c r="K75" s="1" t="b">
        <f t="shared" si="33"/>
        <v>0</v>
      </c>
      <c r="L75" s="10" t="b">
        <f t="shared" si="34"/>
        <v>0</v>
      </c>
      <c r="M75" s="1" t="b">
        <f t="shared" si="35"/>
        <v>1</v>
      </c>
      <c r="N75" s="1" t="b">
        <f t="shared" si="41"/>
        <v>1</v>
      </c>
      <c r="O75" s="1" t="b">
        <f t="shared" si="42"/>
        <v>1</v>
      </c>
      <c r="P75" s="1" t="b">
        <f t="shared" si="43"/>
        <v>1</v>
      </c>
      <c r="Q75" s="1" t="b">
        <f t="shared" si="44"/>
        <v>1</v>
      </c>
      <c r="R75" s="1" t="b">
        <f t="shared" si="45"/>
        <v>1</v>
      </c>
      <c r="S75" s="1" t="b">
        <f t="shared" si="46"/>
        <v>1</v>
      </c>
      <c r="T75" s="1" t="b">
        <f t="shared" si="47"/>
        <v>1</v>
      </c>
      <c r="U75" s="1" t="b">
        <f t="shared" si="48"/>
        <v>1</v>
      </c>
      <c r="V75" s="1" t="b">
        <f t="shared" si="36"/>
        <v>0</v>
      </c>
      <c r="W75" s="1" t="str">
        <f t="shared" si="37"/>
        <v/>
      </c>
      <c r="X75" s="1" t="str">
        <f t="shared" si="40"/>
        <v/>
      </c>
      <c r="Y75" s="1" t="str">
        <f t="shared" si="53"/>
        <v>89</v>
      </c>
      <c r="Z75" s="11" t="str">
        <f t="shared" si="38"/>
        <v xml:space="preserve">                                                        </v>
      </c>
      <c r="AA75" s="10">
        <f t="shared" si="39"/>
        <v>0</v>
      </c>
    </row>
    <row r="76" spans="1:27" ht="15">
      <c r="A76" s="10" t="str">
        <f xml:space="preserve"> IF(Feuil1!B90="","",  UPPER(MID(Feuil1!B90,1,1)) &amp;  MID(LOWER(TRIM(Feuil1!B90)),2,LEN(Feuil1!B90)-1))</f>
        <v/>
      </c>
      <c r="B76" s="10" t="e">
        <f t="shared" si="29"/>
        <v>#VALUE!</v>
      </c>
      <c r="C76" s="1" t="e">
        <f t="shared" si="49"/>
        <v>#VALUE!</v>
      </c>
      <c r="D76" s="1">
        <f t="shared" si="50"/>
        <v>0</v>
      </c>
      <c r="E76" s="11" t="str">
        <f t="shared" si="30"/>
        <v>X</v>
      </c>
      <c r="F76" s="1" t="e">
        <f t="shared" si="51"/>
        <v>#VALUE!</v>
      </c>
      <c r="G76" s="1">
        <f t="shared" si="52"/>
        <v>0</v>
      </c>
      <c r="H76" s="11" t="str">
        <f t="shared" si="31"/>
        <v>X</v>
      </c>
      <c r="I76" s="1" t="str">
        <f t="shared" si="32"/>
        <v/>
      </c>
      <c r="J76" s="7" t="str">
        <f>LOWER(TRIM(Feuil1!D90))</f>
        <v/>
      </c>
      <c r="K76" s="1" t="b">
        <f t="shared" si="33"/>
        <v>0</v>
      </c>
      <c r="L76" s="10" t="b">
        <f t="shared" si="34"/>
        <v>0</v>
      </c>
      <c r="M76" s="1" t="b">
        <f t="shared" si="35"/>
        <v>1</v>
      </c>
      <c r="N76" s="1" t="b">
        <f t="shared" si="41"/>
        <v>1</v>
      </c>
      <c r="O76" s="1" t="b">
        <f t="shared" si="42"/>
        <v>1</v>
      </c>
      <c r="P76" s="1" t="b">
        <f t="shared" si="43"/>
        <v>1</v>
      </c>
      <c r="Q76" s="1" t="b">
        <f t="shared" si="44"/>
        <v>1</v>
      </c>
      <c r="R76" s="1" t="b">
        <f t="shared" si="45"/>
        <v>1</v>
      </c>
      <c r="S76" s="1" t="b">
        <f t="shared" si="46"/>
        <v>1</v>
      </c>
      <c r="T76" s="1" t="b">
        <f t="shared" si="47"/>
        <v>1</v>
      </c>
      <c r="U76" s="1" t="b">
        <f t="shared" si="48"/>
        <v>1</v>
      </c>
      <c r="V76" s="1" t="b">
        <f t="shared" si="36"/>
        <v>0</v>
      </c>
      <c r="W76" s="1" t="str">
        <f t="shared" si="37"/>
        <v/>
      </c>
      <c r="X76" s="1" t="str">
        <f t="shared" si="40"/>
        <v/>
      </c>
      <c r="Y76" s="1" t="str">
        <f t="shared" si="53"/>
        <v>90</v>
      </c>
      <c r="Z76" s="11" t="str">
        <f t="shared" si="38"/>
        <v xml:space="preserve">                                                         </v>
      </c>
      <c r="AA76" s="10">
        <f t="shared" si="39"/>
        <v>0</v>
      </c>
    </row>
    <row r="77" spans="1:27" ht="15">
      <c r="A77" s="10" t="str">
        <f xml:space="preserve"> IF(Feuil1!B91="","",  UPPER(MID(Feuil1!B91,1,1)) &amp;  MID(LOWER(TRIM(Feuil1!B91)),2,LEN(Feuil1!B91)-1))</f>
        <v/>
      </c>
      <c r="B77" s="10" t="e">
        <f t="shared" si="29"/>
        <v>#VALUE!</v>
      </c>
      <c r="C77" s="1" t="e">
        <f t="shared" si="49"/>
        <v>#VALUE!</v>
      </c>
      <c r="D77" s="1">
        <f t="shared" si="50"/>
        <v>0</v>
      </c>
      <c r="E77" s="11" t="str">
        <f t="shared" si="30"/>
        <v>X</v>
      </c>
      <c r="F77" s="1" t="e">
        <f t="shared" si="51"/>
        <v>#VALUE!</v>
      </c>
      <c r="G77" s="1">
        <f t="shared" si="52"/>
        <v>0</v>
      </c>
      <c r="H77" s="11" t="str">
        <f t="shared" si="31"/>
        <v>X</v>
      </c>
      <c r="I77" s="1" t="str">
        <f t="shared" si="32"/>
        <v/>
      </c>
      <c r="J77" s="7" t="str">
        <f>LOWER(TRIM(Feuil1!D91))</f>
        <v/>
      </c>
      <c r="K77" s="1" t="b">
        <f t="shared" si="33"/>
        <v>0</v>
      </c>
      <c r="L77" s="10" t="b">
        <f t="shared" si="34"/>
        <v>0</v>
      </c>
      <c r="M77" s="1" t="b">
        <f t="shared" si="35"/>
        <v>1</v>
      </c>
      <c r="N77" s="1" t="b">
        <f t="shared" si="41"/>
        <v>1</v>
      </c>
      <c r="O77" s="1" t="b">
        <f t="shared" si="42"/>
        <v>1</v>
      </c>
      <c r="P77" s="1" t="b">
        <f t="shared" si="43"/>
        <v>1</v>
      </c>
      <c r="Q77" s="1" t="b">
        <f t="shared" si="44"/>
        <v>1</v>
      </c>
      <c r="R77" s="1" t="b">
        <f t="shared" si="45"/>
        <v>1</v>
      </c>
      <c r="S77" s="1" t="b">
        <f t="shared" si="46"/>
        <v>1</v>
      </c>
      <c r="T77" s="1" t="b">
        <f t="shared" si="47"/>
        <v>1</v>
      </c>
      <c r="U77" s="1" t="b">
        <f t="shared" si="48"/>
        <v>1</v>
      </c>
      <c r="V77" s="1" t="b">
        <f t="shared" si="36"/>
        <v>0</v>
      </c>
      <c r="W77" s="1" t="str">
        <f t="shared" si="37"/>
        <v/>
      </c>
      <c r="X77" s="1" t="str">
        <f t="shared" si="40"/>
        <v/>
      </c>
      <c r="Y77" s="1" t="str">
        <f t="shared" si="53"/>
        <v>91</v>
      </c>
      <c r="Z77" s="11" t="str">
        <f t="shared" si="38"/>
        <v xml:space="preserve">                                                          </v>
      </c>
      <c r="AA77" s="10">
        <f t="shared" si="39"/>
        <v>0</v>
      </c>
    </row>
    <row r="78" spans="1:27" ht="15">
      <c r="A78" s="10" t="str">
        <f xml:space="preserve"> IF(Feuil1!B92="","",  UPPER(MID(Feuil1!B92,1,1)) &amp;  MID(LOWER(TRIM(Feuil1!B92)),2,LEN(Feuil1!B92)-1))</f>
        <v/>
      </c>
      <c r="B78" s="10" t="e">
        <f t="shared" si="29"/>
        <v>#VALUE!</v>
      </c>
      <c r="C78" s="1" t="e">
        <f t="shared" si="49"/>
        <v>#VALUE!</v>
      </c>
      <c r="D78" s="1">
        <f t="shared" si="50"/>
        <v>0</v>
      </c>
      <c r="E78" s="11" t="str">
        <f t="shared" si="30"/>
        <v>X</v>
      </c>
      <c r="F78" s="1" t="e">
        <f t="shared" si="51"/>
        <v>#VALUE!</v>
      </c>
      <c r="G78" s="1">
        <f t="shared" si="52"/>
        <v>0</v>
      </c>
      <c r="H78" s="11" t="str">
        <f t="shared" si="31"/>
        <v>X</v>
      </c>
      <c r="I78" s="1" t="str">
        <f t="shared" si="32"/>
        <v/>
      </c>
      <c r="J78" s="7" t="str">
        <f>LOWER(TRIM(Feuil1!D92))</f>
        <v/>
      </c>
      <c r="K78" s="1" t="b">
        <f t="shared" si="33"/>
        <v>0</v>
      </c>
      <c r="L78" s="10" t="b">
        <f t="shared" si="34"/>
        <v>0</v>
      </c>
      <c r="M78" s="1" t="b">
        <f t="shared" si="35"/>
        <v>1</v>
      </c>
      <c r="N78" s="1" t="b">
        <f t="shared" si="41"/>
        <v>1</v>
      </c>
      <c r="O78" s="1" t="b">
        <f t="shared" si="42"/>
        <v>1</v>
      </c>
      <c r="P78" s="1" t="b">
        <f t="shared" si="43"/>
        <v>1</v>
      </c>
      <c r="Q78" s="1" t="b">
        <f t="shared" si="44"/>
        <v>1</v>
      </c>
      <c r="R78" s="1" t="b">
        <f t="shared" si="45"/>
        <v>1</v>
      </c>
      <c r="S78" s="1" t="b">
        <f t="shared" si="46"/>
        <v>1</v>
      </c>
      <c r="T78" s="1" t="b">
        <f t="shared" si="47"/>
        <v>1</v>
      </c>
      <c r="U78" s="1" t="b">
        <f t="shared" si="48"/>
        <v>1</v>
      </c>
      <c r="V78" s="1" t="b">
        <f t="shared" si="36"/>
        <v>0</v>
      </c>
      <c r="W78" s="1" t="str">
        <f t="shared" si="37"/>
        <v/>
      </c>
      <c r="X78" s="1" t="str">
        <f t="shared" si="40"/>
        <v/>
      </c>
      <c r="Y78" s="1" t="str">
        <f t="shared" si="53"/>
        <v>92</v>
      </c>
      <c r="Z78" s="11" t="str">
        <f t="shared" si="38"/>
        <v xml:space="preserve">                                                           </v>
      </c>
      <c r="AA78" s="10">
        <f t="shared" si="39"/>
        <v>0</v>
      </c>
    </row>
    <row r="79" spans="1:27" ht="15">
      <c r="A79" s="10" t="str">
        <f xml:space="preserve"> IF(Feuil1!B93="","",  UPPER(MID(Feuil1!B93,1,1)) &amp;  MID(LOWER(TRIM(Feuil1!B93)),2,LEN(Feuil1!B93)-1))</f>
        <v/>
      </c>
      <c r="B79" s="10" t="e">
        <f t="shared" si="29"/>
        <v>#VALUE!</v>
      </c>
      <c r="C79" s="1" t="e">
        <f t="shared" si="49"/>
        <v>#VALUE!</v>
      </c>
      <c r="D79" s="1">
        <f t="shared" si="50"/>
        <v>0</v>
      </c>
      <c r="E79" s="11" t="str">
        <f t="shared" si="30"/>
        <v>X</v>
      </c>
      <c r="F79" s="1" t="e">
        <f t="shared" si="51"/>
        <v>#VALUE!</v>
      </c>
      <c r="G79" s="1">
        <f t="shared" si="52"/>
        <v>0</v>
      </c>
      <c r="H79" s="11" t="str">
        <f t="shared" si="31"/>
        <v>X</v>
      </c>
      <c r="I79" s="1" t="str">
        <f t="shared" si="32"/>
        <v/>
      </c>
      <c r="J79" s="7" t="str">
        <f>LOWER(TRIM(Feuil1!D93))</f>
        <v/>
      </c>
      <c r="K79" s="1" t="b">
        <f t="shared" si="33"/>
        <v>0</v>
      </c>
      <c r="L79" s="10" t="b">
        <f t="shared" si="34"/>
        <v>0</v>
      </c>
      <c r="M79" s="1" t="b">
        <f t="shared" si="35"/>
        <v>1</v>
      </c>
      <c r="N79" s="1" t="b">
        <f t="shared" si="41"/>
        <v>1</v>
      </c>
      <c r="O79" s="1" t="b">
        <f t="shared" si="42"/>
        <v>1</v>
      </c>
      <c r="P79" s="1" t="b">
        <f t="shared" si="43"/>
        <v>1</v>
      </c>
      <c r="Q79" s="1" t="b">
        <f t="shared" si="44"/>
        <v>1</v>
      </c>
      <c r="R79" s="1" t="b">
        <f t="shared" si="45"/>
        <v>1</v>
      </c>
      <c r="S79" s="1" t="b">
        <f t="shared" si="46"/>
        <v>1</v>
      </c>
      <c r="T79" s="1" t="b">
        <f t="shared" si="47"/>
        <v>1</v>
      </c>
      <c r="U79" s="1" t="b">
        <f t="shared" si="48"/>
        <v>1</v>
      </c>
      <c r="V79" s="1" t="b">
        <f t="shared" si="36"/>
        <v>0</v>
      </c>
      <c r="W79" s="1" t="str">
        <f t="shared" si="37"/>
        <v/>
      </c>
      <c r="X79" s="1" t="str">
        <f t="shared" si="40"/>
        <v/>
      </c>
      <c r="Y79" s="1" t="str">
        <f t="shared" si="53"/>
        <v>93</v>
      </c>
      <c r="Z79" s="11" t="str">
        <f t="shared" si="38"/>
        <v xml:space="preserve">                                                            </v>
      </c>
      <c r="AA79" s="10">
        <f t="shared" si="39"/>
        <v>0</v>
      </c>
    </row>
    <row r="80" spans="1:27" ht="15">
      <c r="A80" s="10" t="str">
        <f xml:space="preserve"> IF(Feuil1!B94="","",  UPPER(MID(Feuil1!B94,1,1)) &amp;  MID(LOWER(TRIM(Feuil1!B94)),2,LEN(Feuil1!B94)-1))</f>
        <v/>
      </c>
      <c r="B80" s="10" t="e">
        <f t="shared" si="29"/>
        <v>#VALUE!</v>
      </c>
      <c r="C80" s="1" t="e">
        <f t="shared" si="49"/>
        <v>#VALUE!</v>
      </c>
      <c r="D80" s="1">
        <f t="shared" si="50"/>
        <v>0</v>
      </c>
      <c r="E80" s="11" t="str">
        <f t="shared" si="30"/>
        <v>X</v>
      </c>
      <c r="F80" s="1" t="e">
        <f t="shared" si="51"/>
        <v>#VALUE!</v>
      </c>
      <c r="G80" s="1">
        <f t="shared" si="52"/>
        <v>0</v>
      </c>
      <c r="H80" s="11" t="str">
        <f t="shared" si="31"/>
        <v>X</v>
      </c>
      <c r="I80" s="1" t="str">
        <f t="shared" si="32"/>
        <v/>
      </c>
      <c r="J80" s="7" t="str">
        <f>LOWER(TRIM(Feuil1!D94))</f>
        <v/>
      </c>
      <c r="K80" s="1" t="b">
        <f t="shared" si="33"/>
        <v>0</v>
      </c>
      <c r="L80" s="10" t="b">
        <f t="shared" si="34"/>
        <v>0</v>
      </c>
      <c r="M80" s="1" t="b">
        <f t="shared" si="35"/>
        <v>1</v>
      </c>
      <c r="N80" s="1" t="b">
        <f t="shared" si="41"/>
        <v>1</v>
      </c>
      <c r="O80" s="1" t="b">
        <f t="shared" si="42"/>
        <v>1</v>
      </c>
      <c r="P80" s="1" t="b">
        <f t="shared" si="43"/>
        <v>1</v>
      </c>
      <c r="Q80" s="1" t="b">
        <f t="shared" si="44"/>
        <v>1</v>
      </c>
      <c r="R80" s="1" t="b">
        <f t="shared" si="45"/>
        <v>1</v>
      </c>
      <c r="S80" s="1" t="b">
        <f t="shared" si="46"/>
        <v>1</v>
      </c>
      <c r="T80" s="1" t="b">
        <f t="shared" si="47"/>
        <v>1</v>
      </c>
      <c r="U80" s="1" t="b">
        <f t="shared" si="48"/>
        <v>1</v>
      </c>
      <c r="V80" s="1" t="b">
        <f t="shared" si="36"/>
        <v>0</v>
      </c>
      <c r="W80" s="1" t="str">
        <f t="shared" si="37"/>
        <v/>
      </c>
      <c r="X80" s="1" t="str">
        <f t="shared" si="40"/>
        <v/>
      </c>
      <c r="Y80" s="1" t="str">
        <f t="shared" si="53"/>
        <v>94</v>
      </c>
      <c r="Z80" s="11" t="str">
        <f t="shared" si="38"/>
        <v xml:space="preserve">                                                             </v>
      </c>
      <c r="AA80" s="10">
        <f t="shared" si="39"/>
        <v>0</v>
      </c>
    </row>
    <row r="81" spans="1:27" ht="15">
      <c r="A81" s="10" t="str">
        <f xml:space="preserve"> IF(Feuil1!B95="","",  UPPER(MID(Feuil1!B95,1,1)) &amp;  MID(LOWER(TRIM(Feuil1!B95)),2,LEN(Feuil1!B95)-1))</f>
        <v/>
      </c>
      <c r="B81" s="10" t="e">
        <f t="shared" si="29"/>
        <v>#VALUE!</v>
      </c>
      <c r="C81" s="1" t="e">
        <f t="shared" si="49"/>
        <v>#VALUE!</v>
      </c>
      <c r="D81" s="1">
        <f t="shared" si="50"/>
        <v>0</v>
      </c>
      <c r="E81" s="11" t="str">
        <f t="shared" si="30"/>
        <v>X</v>
      </c>
      <c r="F81" s="1" t="e">
        <f t="shared" si="51"/>
        <v>#VALUE!</v>
      </c>
      <c r="G81" s="1">
        <f t="shared" si="52"/>
        <v>0</v>
      </c>
      <c r="H81" s="11" t="str">
        <f t="shared" si="31"/>
        <v>X</v>
      </c>
      <c r="I81" s="1" t="str">
        <f t="shared" si="32"/>
        <v/>
      </c>
      <c r="J81" s="7" t="str">
        <f>LOWER(TRIM(Feuil1!D95))</f>
        <v/>
      </c>
      <c r="K81" s="1" t="b">
        <f t="shared" si="33"/>
        <v>0</v>
      </c>
      <c r="L81" s="10" t="b">
        <f t="shared" si="34"/>
        <v>0</v>
      </c>
      <c r="M81" s="1" t="b">
        <f t="shared" si="35"/>
        <v>1</v>
      </c>
      <c r="N81" s="1" t="b">
        <f t="shared" si="41"/>
        <v>1</v>
      </c>
      <c r="O81" s="1" t="b">
        <f t="shared" si="42"/>
        <v>1</v>
      </c>
      <c r="P81" s="1" t="b">
        <f t="shared" si="43"/>
        <v>1</v>
      </c>
      <c r="Q81" s="1" t="b">
        <f t="shared" si="44"/>
        <v>1</v>
      </c>
      <c r="R81" s="1" t="b">
        <f t="shared" si="45"/>
        <v>1</v>
      </c>
      <c r="S81" s="1" t="b">
        <f t="shared" si="46"/>
        <v>1</v>
      </c>
      <c r="T81" s="1" t="b">
        <f t="shared" si="47"/>
        <v>1</v>
      </c>
      <c r="U81" s="1" t="b">
        <f t="shared" si="48"/>
        <v>1</v>
      </c>
      <c r="V81" s="1" t="b">
        <f t="shared" si="36"/>
        <v>0</v>
      </c>
      <c r="W81" s="1" t="str">
        <f t="shared" si="37"/>
        <v/>
      </c>
      <c r="X81" s="1" t="str">
        <f t="shared" si="40"/>
        <v/>
      </c>
      <c r="Y81" s="1" t="str">
        <f t="shared" si="53"/>
        <v>95</v>
      </c>
      <c r="Z81" s="11" t="str">
        <f t="shared" si="38"/>
        <v xml:space="preserve">                                                              </v>
      </c>
      <c r="AA81" s="10">
        <f t="shared" si="39"/>
        <v>0</v>
      </c>
    </row>
    <row r="82" spans="1:27" ht="15">
      <c r="A82" s="10" t="str">
        <f xml:space="preserve"> IF(Feuil1!B96="","",  UPPER(MID(Feuil1!B96,1,1)) &amp;  MID(LOWER(TRIM(Feuil1!B96)),2,LEN(Feuil1!B96)-1))</f>
        <v/>
      </c>
      <c r="B82" s="10" t="e">
        <f t="shared" si="29"/>
        <v>#VALUE!</v>
      </c>
      <c r="C82" s="1" t="e">
        <f t="shared" si="49"/>
        <v>#VALUE!</v>
      </c>
      <c r="D82" s="1">
        <f t="shared" si="50"/>
        <v>0</v>
      </c>
      <c r="E82" s="11" t="str">
        <f t="shared" si="30"/>
        <v>X</v>
      </c>
      <c r="F82" s="1" t="e">
        <f t="shared" si="51"/>
        <v>#VALUE!</v>
      </c>
      <c r="G82" s="1">
        <f t="shared" si="52"/>
        <v>0</v>
      </c>
      <c r="H82" s="11" t="str">
        <f t="shared" si="31"/>
        <v>X</v>
      </c>
      <c r="I82" s="1" t="str">
        <f t="shared" si="32"/>
        <v/>
      </c>
      <c r="J82" s="7" t="str">
        <f>LOWER(TRIM(Feuil1!D96))</f>
        <v/>
      </c>
      <c r="K82" s="1" t="b">
        <f t="shared" si="33"/>
        <v>0</v>
      </c>
      <c r="L82" s="10" t="b">
        <f t="shared" si="34"/>
        <v>0</v>
      </c>
      <c r="M82" s="1" t="b">
        <f t="shared" si="35"/>
        <v>1</v>
      </c>
      <c r="N82" s="1" t="b">
        <f t="shared" si="41"/>
        <v>1</v>
      </c>
      <c r="O82" s="1" t="b">
        <f t="shared" si="42"/>
        <v>1</v>
      </c>
      <c r="P82" s="1" t="b">
        <f t="shared" si="43"/>
        <v>1</v>
      </c>
      <c r="Q82" s="1" t="b">
        <f t="shared" si="44"/>
        <v>1</v>
      </c>
      <c r="R82" s="1" t="b">
        <f t="shared" si="45"/>
        <v>1</v>
      </c>
      <c r="S82" s="1" t="b">
        <f t="shared" si="46"/>
        <v>1</v>
      </c>
      <c r="T82" s="1" t="b">
        <f t="shared" si="47"/>
        <v>1</v>
      </c>
      <c r="U82" s="1" t="b">
        <f t="shared" si="48"/>
        <v>1</v>
      </c>
      <c r="V82" s="1" t="b">
        <f t="shared" si="36"/>
        <v>0</v>
      </c>
      <c r="W82" s="1" t="str">
        <f t="shared" si="37"/>
        <v/>
      </c>
      <c r="X82" s="1" t="str">
        <f t="shared" si="40"/>
        <v/>
      </c>
      <c r="Y82" s="1" t="str">
        <f t="shared" si="53"/>
        <v>96</v>
      </c>
      <c r="Z82" s="11" t="str">
        <f t="shared" si="38"/>
        <v xml:space="preserve">                                                               </v>
      </c>
      <c r="AA82" s="10">
        <f t="shared" si="39"/>
        <v>0</v>
      </c>
    </row>
    <row r="83" spans="1:27" ht="15">
      <c r="A83" s="10" t="str">
        <f xml:space="preserve"> IF(Feuil1!B97="","",  UPPER(MID(Feuil1!B97,1,1)) &amp;  MID(LOWER(TRIM(Feuil1!B97)),2,LEN(Feuil1!B97)-1))</f>
        <v/>
      </c>
      <c r="B83" s="10" t="e">
        <f t="shared" si="29"/>
        <v>#VALUE!</v>
      </c>
      <c r="C83" s="1" t="e">
        <f t="shared" si="49"/>
        <v>#VALUE!</v>
      </c>
      <c r="D83" s="1">
        <f t="shared" si="50"/>
        <v>0</v>
      </c>
      <c r="E83" s="11" t="str">
        <f t="shared" si="30"/>
        <v>X</v>
      </c>
      <c r="F83" s="1" t="e">
        <f t="shared" si="51"/>
        <v>#VALUE!</v>
      </c>
      <c r="G83" s="1">
        <f t="shared" si="52"/>
        <v>0</v>
      </c>
      <c r="H83" s="11" t="str">
        <f t="shared" si="31"/>
        <v>X</v>
      </c>
      <c r="I83" s="1" t="str">
        <f t="shared" si="32"/>
        <v/>
      </c>
      <c r="J83" s="7" t="str">
        <f>LOWER(TRIM(Feuil1!D97))</f>
        <v/>
      </c>
      <c r="K83" s="1" t="b">
        <f t="shared" si="33"/>
        <v>0</v>
      </c>
      <c r="L83" s="10" t="b">
        <f t="shared" si="34"/>
        <v>0</v>
      </c>
      <c r="M83" s="1" t="b">
        <f t="shared" si="35"/>
        <v>1</v>
      </c>
      <c r="N83" s="1" t="b">
        <f t="shared" si="41"/>
        <v>1</v>
      </c>
      <c r="O83" s="1" t="b">
        <f t="shared" si="42"/>
        <v>1</v>
      </c>
      <c r="P83" s="1" t="b">
        <f t="shared" si="43"/>
        <v>1</v>
      </c>
      <c r="Q83" s="1" t="b">
        <f t="shared" si="44"/>
        <v>1</v>
      </c>
      <c r="R83" s="1" t="b">
        <f t="shared" si="45"/>
        <v>1</v>
      </c>
      <c r="S83" s="1" t="b">
        <f t="shared" si="46"/>
        <v>1</v>
      </c>
      <c r="T83" s="1" t="b">
        <f t="shared" si="47"/>
        <v>1</v>
      </c>
      <c r="U83" s="1" t="b">
        <f t="shared" si="48"/>
        <v>1</v>
      </c>
      <c r="V83" s="1" t="b">
        <f t="shared" si="36"/>
        <v>0</v>
      </c>
      <c r="W83" s="1" t="str">
        <f t="shared" si="37"/>
        <v/>
      </c>
      <c r="X83" s="1" t="str">
        <f t="shared" si="40"/>
        <v/>
      </c>
      <c r="Y83" s="1" t="str">
        <f t="shared" si="53"/>
        <v>97</v>
      </c>
      <c r="Z83" s="11" t="str">
        <f t="shared" si="38"/>
        <v xml:space="preserve">                                                                </v>
      </c>
      <c r="AA83" s="10">
        <f t="shared" si="39"/>
        <v>0</v>
      </c>
    </row>
    <row r="84" spans="1:27" ht="15">
      <c r="A84" s="10" t="str">
        <f xml:space="preserve"> IF(Feuil1!B98="","",  UPPER(MID(Feuil1!B98,1,1)) &amp;  MID(LOWER(TRIM(Feuil1!B98)),2,LEN(Feuil1!B98)-1))</f>
        <v/>
      </c>
      <c r="B84" s="10" t="e">
        <f t="shared" si="29"/>
        <v>#VALUE!</v>
      </c>
      <c r="C84" s="1" t="e">
        <f t="shared" si="49"/>
        <v>#VALUE!</v>
      </c>
      <c r="D84" s="1">
        <f t="shared" si="50"/>
        <v>0</v>
      </c>
      <c r="E84" s="11" t="str">
        <f t="shared" si="30"/>
        <v>X</v>
      </c>
      <c r="F84" s="1" t="e">
        <f t="shared" si="51"/>
        <v>#VALUE!</v>
      </c>
      <c r="G84" s="1">
        <f t="shared" si="52"/>
        <v>0</v>
      </c>
      <c r="H84" s="11" t="str">
        <f t="shared" si="31"/>
        <v>X</v>
      </c>
      <c r="I84" s="1" t="str">
        <f t="shared" si="32"/>
        <v/>
      </c>
      <c r="J84" s="7" t="str">
        <f>LOWER(TRIM(Feuil1!D98))</f>
        <v/>
      </c>
      <c r="K84" s="1" t="b">
        <f t="shared" si="33"/>
        <v>0</v>
      </c>
      <c r="L84" s="10" t="b">
        <f t="shared" si="34"/>
        <v>0</v>
      </c>
      <c r="M84" s="1" t="b">
        <f t="shared" si="35"/>
        <v>1</v>
      </c>
      <c r="N84" s="1" t="b">
        <f t="shared" si="41"/>
        <v>1</v>
      </c>
      <c r="O84" s="1" t="b">
        <f t="shared" si="42"/>
        <v>1</v>
      </c>
      <c r="P84" s="1" t="b">
        <f t="shared" si="43"/>
        <v>1</v>
      </c>
      <c r="Q84" s="1" t="b">
        <f t="shared" si="44"/>
        <v>1</v>
      </c>
      <c r="R84" s="1" t="b">
        <f t="shared" si="45"/>
        <v>1</v>
      </c>
      <c r="S84" s="1" t="b">
        <f t="shared" si="46"/>
        <v>1</v>
      </c>
      <c r="T84" s="1" t="b">
        <f t="shared" si="47"/>
        <v>1</v>
      </c>
      <c r="U84" s="1" t="b">
        <f t="shared" si="48"/>
        <v>1</v>
      </c>
      <c r="V84" s="1" t="b">
        <f t="shared" si="36"/>
        <v>0</v>
      </c>
      <c r="W84" s="1" t="str">
        <f t="shared" si="37"/>
        <v/>
      </c>
      <c r="X84" s="1" t="str">
        <f t="shared" si="40"/>
        <v/>
      </c>
      <c r="Y84" s="1" t="str">
        <f t="shared" si="53"/>
        <v>98</v>
      </c>
      <c r="Z84" s="11" t="str">
        <f t="shared" si="38"/>
        <v xml:space="preserve">                                                                 </v>
      </c>
      <c r="AA84" s="10">
        <f t="shared" si="39"/>
        <v>0</v>
      </c>
    </row>
    <row r="85" spans="1:27" ht="15">
      <c r="A85" s="10" t="str">
        <f xml:space="preserve"> IF(Feuil1!B99="","",  UPPER(MID(Feuil1!B99,1,1)) &amp;  MID(LOWER(TRIM(Feuil1!B99)),2,LEN(Feuil1!B99)-1))</f>
        <v/>
      </c>
      <c r="B85" s="10" t="e">
        <f t="shared" si="29"/>
        <v>#VALUE!</v>
      </c>
      <c r="C85" s="1" t="e">
        <f t="shared" si="49"/>
        <v>#VALUE!</v>
      </c>
      <c r="D85" s="1">
        <f t="shared" si="50"/>
        <v>0</v>
      </c>
      <c r="E85" s="11" t="str">
        <f t="shared" si="30"/>
        <v>X</v>
      </c>
      <c r="F85" s="1" t="e">
        <f t="shared" si="51"/>
        <v>#VALUE!</v>
      </c>
      <c r="G85" s="1">
        <f t="shared" si="52"/>
        <v>0</v>
      </c>
      <c r="H85" s="11" t="str">
        <f t="shared" si="31"/>
        <v>X</v>
      </c>
      <c r="I85" s="1" t="str">
        <f t="shared" si="32"/>
        <v/>
      </c>
      <c r="J85" s="7" t="str">
        <f>LOWER(TRIM(Feuil1!D99))</f>
        <v/>
      </c>
      <c r="K85" s="1" t="b">
        <f t="shared" si="33"/>
        <v>0</v>
      </c>
      <c r="L85" s="10" t="b">
        <f t="shared" si="34"/>
        <v>0</v>
      </c>
      <c r="M85" s="1" t="b">
        <f t="shared" si="35"/>
        <v>1</v>
      </c>
      <c r="N85" s="1" t="b">
        <f t="shared" si="41"/>
        <v>1</v>
      </c>
      <c r="O85" s="1" t="b">
        <f t="shared" si="42"/>
        <v>1</v>
      </c>
      <c r="P85" s="1" t="b">
        <f t="shared" si="43"/>
        <v>1</v>
      </c>
      <c r="Q85" s="1" t="b">
        <f t="shared" si="44"/>
        <v>1</v>
      </c>
      <c r="R85" s="1" t="b">
        <f t="shared" si="45"/>
        <v>1</v>
      </c>
      <c r="S85" s="1" t="b">
        <f t="shared" si="46"/>
        <v>1</v>
      </c>
      <c r="T85" s="1" t="b">
        <f t="shared" si="47"/>
        <v>1</v>
      </c>
      <c r="U85" s="1" t="b">
        <f t="shared" si="48"/>
        <v>1</v>
      </c>
      <c r="V85" s="1" t="b">
        <f t="shared" si="36"/>
        <v>0</v>
      </c>
      <c r="W85" s="1" t="str">
        <f t="shared" si="37"/>
        <v/>
      </c>
      <c r="X85" s="1" t="str">
        <f t="shared" ref="X85:X100" si="54">IF(AND(A85&lt;&gt;"",V85=FALSE),Y85&amp;" et ","")</f>
        <v/>
      </c>
      <c r="Y85" s="1" t="str">
        <f t="shared" si="53"/>
        <v>99</v>
      </c>
      <c r="Z85" s="11" t="str">
        <f t="shared" si="38"/>
        <v xml:space="preserve">                                                                  </v>
      </c>
      <c r="AA85" s="10">
        <f t="shared" si="39"/>
        <v>0</v>
      </c>
    </row>
    <row r="86" spans="1:27" ht="15">
      <c r="A86" s="10" t="str">
        <f xml:space="preserve"> IF(Feuil1!B100="","",  UPPER(MID(Feuil1!B100,1,1)) &amp;  MID(LOWER(TRIM(Feuil1!B100)),2,LEN(Feuil1!B100)-1))</f>
        <v/>
      </c>
      <c r="B86" s="10" t="e">
        <f t="shared" si="29"/>
        <v>#VALUE!</v>
      </c>
      <c r="C86" s="1" t="e">
        <f t="shared" si="49"/>
        <v>#VALUE!</v>
      </c>
      <c r="D86" s="1">
        <f t="shared" si="50"/>
        <v>0</v>
      </c>
      <c r="E86" s="11" t="str">
        <f t="shared" si="30"/>
        <v>X</v>
      </c>
      <c r="F86" s="1" t="e">
        <f t="shared" si="51"/>
        <v>#VALUE!</v>
      </c>
      <c r="G86" s="1">
        <f t="shared" si="52"/>
        <v>0</v>
      </c>
      <c r="H86" s="11" t="str">
        <f t="shared" si="31"/>
        <v>X</v>
      </c>
      <c r="I86" s="1" t="str">
        <f t="shared" si="32"/>
        <v/>
      </c>
      <c r="J86" s="7" t="str">
        <f>LOWER(TRIM(Feuil1!D100))</f>
        <v/>
      </c>
      <c r="K86" s="1" t="b">
        <f t="shared" si="33"/>
        <v>0</v>
      </c>
      <c r="L86" s="10" t="b">
        <f t="shared" si="34"/>
        <v>0</v>
      </c>
      <c r="M86" s="1" t="b">
        <f t="shared" si="35"/>
        <v>1</v>
      </c>
      <c r="N86" s="1" t="b">
        <f t="shared" si="41"/>
        <v>1</v>
      </c>
      <c r="O86" s="1" t="b">
        <f t="shared" si="42"/>
        <v>1</v>
      </c>
      <c r="P86" s="1" t="b">
        <f t="shared" si="43"/>
        <v>1</v>
      </c>
      <c r="Q86" s="1" t="b">
        <f t="shared" si="44"/>
        <v>1</v>
      </c>
      <c r="R86" s="1" t="b">
        <f t="shared" si="45"/>
        <v>1</v>
      </c>
      <c r="S86" s="1" t="b">
        <f t="shared" si="46"/>
        <v>1</v>
      </c>
      <c r="T86" s="1" t="b">
        <f t="shared" si="47"/>
        <v>1</v>
      </c>
      <c r="U86" s="1" t="b">
        <f t="shared" si="48"/>
        <v>1</v>
      </c>
      <c r="V86" s="1" t="b">
        <f t="shared" si="36"/>
        <v>0</v>
      </c>
      <c r="W86" s="1" t="str">
        <f t="shared" si="37"/>
        <v/>
      </c>
      <c r="X86" s="1" t="str">
        <f t="shared" si="54"/>
        <v/>
      </c>
      <c r="Y86" s="1" t="str">
        <f t="shared" si="53"/>
        <v>100</v>
      </c>
      <c r="Z86" s="11" t="str">
        <f t="shared" si="38"/>
        <v xml:space="preserve">                                                                   </v>
      </c>
      <c r="AA86" s="10">
        <f t="shared" si="39"/>
        <v>0</v>
      </c>
    </row>
    <row r="87" spans="1:27" ht="15">
      <c r="A87" s="10" t="str">
        <f xml:space="preserve"> IF(Feuil1!B101="","",  UPPER(MID(Feuil1!B101,1,1)) &amp;  MID(LOWER(TRIM(Feuil1!B101)),2,LEN(Feuil1!B101)-1))</f>
        <v/>
      </c>
      <c r="B87" s="10" t="e">
        <f t="shared" si="29"/>
        <v>#VALUE!</v>
      </c>
      <c r="C87" s="1" t="e">
        <f t="shared" si="49"/>
        <v>#VALUE!</v>
      </c>
      <c r="D87" s="1">
        <f t="shared" si="50"/>
        <v>0</v>
      </c>
      <c r="E87" s="11" t="str">
        <f t="shared" si="30"/>
        <v>X</v>
      </c>
      <c r="F87" s="1" t="e">
        <f t="shared" si="51"/>
        <v>#VALUE!</v>
      </c>
      <c r="G87" s="1">
        <f t="shared" si="52"/>
        <v>0</v>
      </c>
      <c r="H87" s="11" t="str">
        <f t="shared" si="31"/>
        <v>X</v>
      </c>
      <c r="I87" s="1" t="str">
        <f t="shared" si="32"/>
        <v/>
      </c>
      <c r="J87" s="7" t="str">
        <f>LOWER(TRIM(Feuil1!D101))</f>
        <v/>
      </c>
      <c r="K87" s="1" t="b">
        <f t="shared" si="33"/>
        <v>0</v>
      </c>
      <c r="L87" s="10" t="b">
        <f t="shared" si="34"/>
        <v>0</v>
      </c>
      <c r="M87" s="1" t="b">
        <f t="shared" si="35"/>
        <v>1</v>
      </c>
      <c r="N87" s="1" t="b">
        <f t="shared" si="41"/>
        <v>1</v>
      </c>
      <c r="O87" s="1" t="b">
        <f t="shared" si="42"/>
        <v>1</v>
      </c>
      <c r="P87" s="1" t="b">
        <f t="shared" si="43"/>
        <v>1</v>
      </c>
      <c r="Q87" s="1" t="b">
        <f t="shared" si="44"/>
        <v>1</v>
      </c>
      <c r="R87" s="1" t="b">
        <f t="shared" si="45"/>
        <v>1</v>
      </c>
      <c r="S87" s="1" t="b">
        <f t="shared" si="46"/>
        <v>1</v>
      </c>
      <c r="T87" s="1" t="b">
        <f t="shared" si="47"/>
        <v>1</v>
      </c>
      <c r="U87" s="1" t="b">
        <f t="shared" si="48"/>
        <v>1</v>
      </c>
      <c r="V87" s="1" t="b">
        <f t="shared" si="36"/>
        <v>0</v>
      </c>
      <c r="W87" s="1" t="str">
        <f t="shared" si="37"/>
        <v/>
      </c>
      <c r="X87" s="1" t="str">
        <f t="shared" si="54"/>
        <v/>
      </c>
      <c r="Y87" s="1" t="str">
        <f t="shared" si="53"/>
        <v>101</v>
      </c>
      <c r="Z87" s="11" t="str">
        <f t="shared" si="38"/>
        <v xml:space="preserve">                                                                    </v>
      </c>
      <c r="AA87" s="10">
        <f t="shared" si="39"/>
        <v>0</v>
      </c>
    </row>
    <row r="88" spans="1:27" ht="15">
      <c r="A88" s="10" t="str">
        <f xml:space="preserve"> IF(Feuil1!B102="","",  UPPER(MID(Feuil1!B102,1,1)) &amp;  MID(LOWER(TRIM(Feuil1!B102)),2,LEN(Feuil1!B102)-1))</f>
        <v/>
      </c>
      <c r="B88" s="10" t="e">
        <f t="shared" si="29"/>
        <v>#VALUE!</v>
      </c>
      <c r="C88" s="1" t="e">
        <f t="shared" si="49"/>
        <v>#VALUE!</v>
      </c>
      <c r="D88" s="1">
        <f t="shared" si="50"/>
        <v>0</v>
      </c>
      <c r="E88" s="11" t="str">
        <f t="shared" si="30"/>
        <v>X</v>
      </c>
      <c r="F88" s="1" t="e">
        <f t="shared" si="51"/>
        <v>#VALUE!</v>
      </c>
      <c r="G88" s="1">
        <f t="shared" si="52"/>
        <v>0</v>
      </c>
      <c r="H88" s="11" t="str">
        <f t="shared" si="31"/>
        <v>X</v>
      </c>
      <c r="I88" s="1" t="str">
        <f t="shared" si="32"/>
        <v/>
      </c>
      <c r="J88" s="7" t="str">
        <f>LOWER(TRIM(Feuil1!D102))</f>
        <v/>
      </c>
      <c r="K88" s="1" t="b">
        <f t="shared" si="33"/>
        <v>0</v>
      </c>
      <c r="L88" s="10" t="b">
        <f t="shared" si="34"/>
        <v>0</v>
      </c>
      <c r="M88" s="1" t="b">
        <f t="shared" si="35"/>
        <v>1</v>
      </c>
      <c r="N88" s="1" t="b">
        <f t="shared" si="41"/>
        <v>1</v>
      </c>
      <c r="O88" s="1" t="b">
        <f t="shared" si="42"/>
        <v>1</v>
      </c>
      <c r="P88" s="1" t="b">
        <f t="shared" si="43"/>
        <v>1</v>
      </c>
      <c r="Q88" s="1" t="b">
        <f t="shared" si="44"/>
        <v>1</v>
      </c>
      <c r="R88" s="1" t="b">
        <f t="shared" si="45"/>
        <v>1</v>
      </c>
      <c r="S88" s="1" t="b">
        <f t="shared" si="46"/>
        <v>1</v>
      </c>
      <c r="T88" s="1" t="b">
        <f t="shared" si="47"/>
        <v>1</v>
      </c>
      <c r="U88" s="1" t="b">
        <f t="shared" si="48"/>
        <v>1</v>
      </c>
      <c r="V88" s="1" t="b">
        <f t="shared" si="36"/>
        <v>0</v>
      </c>
      <c r="W88" s="1" t="str">
        <f t="shared" si="37"/>
        <v/>
      </c>
      <c r="X88" s="1" t="str">
        <f t="shared" si="54"/>
        <v/>
      </c>
      <c r="Y88" s="1" t="str">
        <f t="shared" si="53"/>
        <v>102</v>
      </c>
      <c r="Z88" s="11" t="str">
        <f t="shared" si="38"/>
        <v xml:space="preserve">                                                                     </v>
      </c>
      <c r="AA88" s="10">
        <f t="shared" si="39"/>
        <v>0</v>
      </c>
    </row>
    <row r="89" spans="1:27" ht="15">
      <c r="A89" s="10" t="str">
        <f xml:space="preserve"> IF(Feuil1!B103="","",  UPPER(MID(Feuil1!B103,1,1)) &amp;  MID(LOWER(TRIM(Feuil1!B103)),2,LEN(Feuil1!B103)-1))</f>
        <v/>
      </c>
      <c r="B89" s="10" t="e">
        <f t="shared" si="29"/>
        <v>#VALUE!</v>
      </c>
      <c r="C89" s="1" t="e">
        <f t="shared" si="49"/>
        <v>#VALUE!</v>
      </c>
      <c r="D89" s="1">
        <f t="shared" si="50"/>
        <v>0</v>
      </c>
      <c r="E89" s="11" t="str">
        <f t="shared" si="30"/>
        <v>X</v>
      </c>
      <c r="F89" s="1" t="e">
        <f t="shared" si="51"/>
        <v>#VALUE!</v>
      </c>
      <c r="G89" s="1">
        <f t="shared" si="52"/>
        <v>0</v>
      </c>
      <c r="H89" s="11" t="str">
        <f t="shared" si="31"/>
        <v>X</v>
      </c>
      <c r="I89" s="1" t="str">
        <f t="shared" si="32"/>
        <v/>
      </c>
      <c r="J89" s="7" t="str">
        <f>LOWER(TRIM(Feuil1!D103))</f>
        <v/>
      </c>
      <c r="K89" s="1" t="b">
        <f t="shared" si="33"/>
        <v>0</v>
      </c>
      <c r="L89" s="10" t="b">
        <f t="shared" si="34"/>
        <v>0</v>
      </c>
      <c r="M89" s="1" t="b">
        <f t="shared" si="35"/>
        <v>1</v>
      </c>
      <c r="N89" s="1" t="b">
        <f t="shared" si="41"/>
        <v>1</v>
      </c>
      <c r="O89" s="1" t="b">
        <f t="shared" si="42"/>
        <v>1</v>
      </c>
      <c r="P89" s="1" t="b">
        <f t="shared" si="43"/>
        <v>1</v>
      </c>
      <c r="Q89" s="1" t="b">
        <f t="shared" si="44"/>
        <v>1</v>
      </c>
      <c r="R89" s="1" t="b">
        <f t="shared" si="45"/>
        <v>1</v>
      </c>
      <c r="S89" s="1" t="b">
        <f t="shared" si="46"/>
        <v>1</v>
      </c>
      <c r="T89" s="1" t="b">
        <f t="shared" si="47"/>
        <v>1</v>
      </c>
      <c r="U89" s="1" t="b">
        <f t="shared" si="48"/>
        <v>1</v>
      </c>
      <c r="V89" s="1" t="b">
        <f t="shared" si="36"/>
        <v>0</v>
      </c>
      <c r="W89" s="1" t="str">
        <f t="shared" si="37"/>
        <v/>
      </c>
      <c r="X89" s="1" t="str">
        <f t="shared" si="54"/>
        <v/>
      </c>
      <c r="Y89" s="1" t="str">
        <f t="shared" si="53"/>
        <v>103</v>
      </c>
      <c r="Z89" s="11" t="str">
        <f t="shared" si="38"/>
        <v xml:space="preserve">                                                                      </v>
      </c>
      <c r="AA89" s="10">
        <f t="shared" si="39"/>
        <v>0</v>
      </c>
    </row>
    <row r="90" spans="1:27" ht="15">
      <c r="A90" s="10" t="str">
        <f xml:space="preserve"> IF(Feuil1!B104="","",  UPPER(MID(Feuil1!B104,1,1)) &amp;  MID(LOWER(TRIM(Feuil1!B104)),2,LEN(Feuil1!B104)-1))</f>
        <v/>
      </c>
      <c r="B90" s="10" t="e">
        <f t="shared" si="29"/>
        <v>#VALUE!</v>
      </c>
      <c r="C90" s="1" t="e">
        <f t="shared" si="49"/>
        <v>#VALUE!</v>
      </c>
      <c r="D90" s="1">
        <f t="shared" si="50"/>
        <v>0</v>
      </c>
      <c r="E90" s="11" t="str">
        <f t="shared" si="30"/>
        <v>X</v>
      </c>
      <c r="F90" s="1" t="e">
        <f t="shared" si="51"/>
        <v>#VALUE!</v>
      </c>
      <c r="G90" s="1">
        <f t="shared" si="52"/>
        <v>0</v>
      </c>
      <c r="H90" s="11" t="str">
        <f t="shared" si="31"/>
        <v>X</v>
      </c>
      <c r="I90" s="1" t="str">
        <f t="shared" si="32"/>
        <v/>
      </c>
      <c r="J90" s="7" t="str">
        <f>LOWER(TRIM(Feuil1!D104))</f>
        <v/>
      </c>
      <c r="K90" s="1" t="b">
        <f t="shared" si="33"/>
        <v>0</v>
      </c>
      <c r="L90" s="10" t="b">
        <f t="shared" si="34"/>
        <v>0</v>
      </c>
      <c r="M90" s="1" t="b">
        <f t="shared" si="35"/>
        <v>1</v>
      </c>
      <c r="N90" s="1" t="b">
        <f t="shared" si="41"/>
        <v>1</v>
      </c>
      <c r="O90" s="1" t="b">
        <f t="shared" si="42"/>
        <v>1</v>
      </c>
      <c r="P90" s="1" t="b">
        <f t="shared" si="43"/>
        <v>1</v>
      </c>
      <c r="Q90" s="1" t="b">
        <f t="shared" si="44"/>
        <v>1</v>
      </c>
      <c r="R90" s="1" t="b">
        <f t="shared" si="45"/>
        <v>1</v>
      </c>
      <c r="S90" s="1" t="b">
        <f t="shared" si="46"/>
        <v>1</v>
      </c>
      <c r="T90" s="1" t="b">
        <f t="shared" si="47"/>
        <v>1</v>
      </c>
      <c r="U90" s="1" t="b">
        <f t="shared" si="48"/>
        <v>1</v>
      </c>
      <c r="V90" s="1" t="b">
        <f t="shared" si="36"/>
        <v>0</v>
      </c>
      <c r="W90" s="1" t="str">
        <f t="shared" si="37"/>
        <v/>
      </c>
      <c r="X90" s="1" t="str">
        <f t="shared" si="54"/>
        <v/>
      </c>
      <c r="Y90" s="1" t="str">
        <f t="shared" si="53"/>
        <v>104</v>
      </c>
      <c r="Z90" s="11" t="str">
        <f t="shared" si="38"/>
        <v xml:space="preserve">                                                                       </v>
      </c>
      <c r="AA90" s="10">
        <f t="shared" si="39"/>
        <v>0</v>
      </c>
    </row>
    <row r="91" spans="1:27" ht="15">
      <c r="A91" s="10" t="str">
        <f xml:space="preserve"> IF(Feuil1!B105="","",  UPPER(MID(Feuil1!B105,1,1)) &amp;  MID(LOWER(TRIM(Feuil1!B105)),2,LEN(Feuil1!B105)-1))</f>
        <v/>
      </c>
      <c r="B91" s="10" t="e">
        <f t="shared" si="29"/>
        <v>#VALUE!</v>
      </c>
      <c r="C91" s="1" t="e">
        <f t="shared" si="49"/>
        <v>#VALUE!</v>
      </c>
      <c r="D91" s="1">
        <f t="shared" si="50"/>
        <v>0</v>
      </c>
      <c r="E91" s="11" t="str">
        <f t="shared" si="30"/>
        <v>X</v>
      </c>
      <c r="F91" s="1" t="e">
        <f t="shared" si="51"/>
        <v>#VALUE!</v>
      </c>
      <c r="G91" s="1">
        <f t="shared" si="52"/>
        <v>0</v>
      </c>
      <c r="H91" s="11" t="str">
        <f t="shared" si="31"/>
        <v>X</v>
      </c>
      <c r="I91" s="1" t="str">
        <f t="shared" si="32"/>
        <v/>
      </c>
      <c r="J91" s="7" t="str">
        <f>LOWER(TRIM(Feuil1!D105))</f>
        <v/>
      </c>
      <c r="K91" s="1" t="b">
        <f t="shared" si="33"/>
        <v>0</v>
      </c>
      <c r="L91" s="10" t="b">
        <f t="shared" si="34"/>
        <v>0</v>
      </c>
      <c r="M91" s="1" t="b">
        <f t="shared" si="35"/>
        <v>1</v>
      </c>
      <c r="N91" s="1" t="b">
        <f t="shared" si="41"/>
        <v>1</v>
      </c>
      <c r="O91" s="1" t="b">
        <f t="shared" si="42"/>
        <v>1</v>
      </c>
      <c r="P91" s="1" t="b">
        <f t="shared" si="43"/>
        <v>1</v>
      </c>
      <c r="Q91" s="1" t="b">
        <f t="shared" si="44"/>
        <v>1</v>
      </c>
      <c r="R91" s="1" t="b">
        <f t="shared" si="45"/>
        <v>1</v>
      </c>
      <c r="S91" s="1" t="b">
        <f t="shared" si="46"/>
        <v>1</v>
      </c>
      <c r="T91" s="1" t="b">
        <f t="shared" si="47"/>
        <v>1</v>
      </c>
      <c r="U91" s="1" t="b">
        <f t="shared" si="48"/>
        <v>1</v>
      </c>
      <c r="V91" s="1" t="b">
        <f t="shared" si="36"/>
        <v>0</v>
      </c>
      <c r="W91" s="1" t="str">
        <f t="shared" si="37"/>
        <v/>
      </c>
      <c r="X91" s="1" t="str">
        <f t="shared" si="54"/>
        <v/>
      </c>
      <c r="Y91" s="1" t="str">
        <f t="shared" si="53"/>
        <v>105</v>
      </c>
      <c r="Z91" s="11" t="str">
        <f t="shared" si="38"/>
        <v xml:space="preserve">                                                                        </v>
      </c>
      <c r="AA91" s="10">
        <f t="shared" si="39"/>
        <v>0</v>
      </c>
    </row>
    <row r="92" spans="1:27" ht="15">
      <c r="A92" s="10" t="str">
        <f xml:space="preserve"> IF(Feuil1!B106="","",  UPPER(MID(Feuil1!B106,1,1)) &amp;  MID(LOWER(TRIM(Feuil1!B106)),2,LEN(Feuil1!B106)-1))</f>
        <v/>
      </c>
      <c r="B92" s="10" t="e">
        <f t="shared" si="29"/>
        <v>#VALUE!</v>
      </c>
      <c r="C92" s="1" t="e">
        <f t="shared" si="49"/>
        <v>#VALUE!</v>
      </c>
      <c r="D92" s="1">
        <f t="shared" si="50"/>
        <v>0</v>
      </c>
      <c r="E92" s="11" t="str">
        <f t="shared" si="30"/>
        <v>X</v>
      </c>
      <c r="F92" s="1" t="e">
        <f t="shared" si="51"/>
        <v>#VALUE!</v>
      </c>
      <c r="G92" s="1">
        <f t="shared" si="52"/>
        <v>0</v>
      </c>
      <c r="H92" s="11" t="str">
        <f t="shared" si="31"/>
        <v>X</v>
      </c>
      <c r="I92" s="1" t="str">
        <f t="shared" si="32"/>
        <v/>
      </c>
      <c r="J92" s="7" t="str">
        <f>LOWER(TRIM(Feuil1!D106))</f>
        <v/>
      </c>
      <c r="K92" s="1" t="b">
        <f t="shared" si="33"/>
        <v>0</v>
      </c>
      <c r="L92" s="10" t="b">
        <f t="shared" si="34"/>
        <v>0</v>
      </c>
      <c r="M92" s="1" t="b">
        <f t="shared" si="35"/>
        <v>1</v>
      </c>
      <c r="N92" s="1" t="b">
        <f t="shared" si="41"/>
        <v>1</v>
      </c>
      <c r="O92" s="1" t="b">
        <f t="shared" si="42"/>
        <v>1</v>
      </c>
      <c r="P92" s="1" t="b">
        <f t="shared" si="43"/>
        <v>1</v>
      </c>
      <c r="Q92" s="1" t="b">
        <f t="shared" si="44"/>
        <v>1</v>
      </c>
      <c r="R92" s="1" t="b">
        <f t="shared" si="45"/>
        <v>1</v>
      </c>
      <c r="S92" s="1" t="b">
        <f t="shared" si="46"/>
        <v>1</v>
      </c>
      <c r="T92" s="1" t="b">
        <f t="shared" si="47"/>
        <v>1</v>
      </c>
      <c r="U92" s="1" t="b">
        <f t="shared" si="48"/>
        <v>1</v>
      </c>
      <c r="V92" s="1" t="b">
        <f t="shared" si="36"/>
        <v>0</v>
      </c>
      <c r="W92" s="1" t="str">
        <f t="shared" si="37"/>
        <v/>
      </c>
      <c r="X92" s="1" t="str">
        <f t="shared" si="54"/>
        <v/>
      </c>
      <c r="Y92" s="1" t="str">
        <f t="shared" si="53"/>
        <v>106</v>
      </c>
      <c r="Z92" s="11" t="str">
        <f t="shared" si="38"/>
        <v xml:space="preserve">                                                                         </v>
      </c>
      <c r="AA92" s="10">
        <f t="shared" si="39"/>
        <v>0</v>
      </c>
    </row>
    <row r="93" spans="1:27" ht="15">
      <c r="A93" s="10" t="str">
        <f xml:space="preserve"> IF(Feuil1!B107="","",  UPPER(MID(Feuil1!B107,1,1)) &amp;  MID(LOWER(TRIM(Feuil1!B107)),2,LEN(Feuil1!B107)-1))</f>
        <v/>
      </c>
      <c r="B93" s="10" t="e">
        <f t="shared" si="29"/>
        <v>#VALUE!</v>
      </c>
      <c r="C93" s="1" t="e">
        <f t="shared" si="49"/>
        <v>#VALUE!</v>
      </c>
      <c r="D93" s="1">
        <f t="shared" si="50"/>
        <v>0</v>
      </c>
      <c r="E93" s="11" t="str">
        <f t="shared" si="30"/>
        <v>X</v>
      </c>
      <c r="F93" s="1" t="e">
        <f t="shared" si="51"/>
        <v>#VALUE!</v>
      </c>
      <c r="G93" s="1">
        <f t="shared" si="52"/>
        <v>0</v>
      </c>
      <c r="H93" s="11" t="str">
        <f t="shared" si="31"/>
        <v>X</v>
      </c>
      <c r="I93" s="1" t="str">
        <f t="shared" si="32"/>
        <v/>
      </c>
      <c r="J93" s="7" t="str">
        <f>LOWER(TRIM(Feuil1!D107))</f>
        <v/>
      </c>
      <c r="K93" s="1" t="b">
        <f t="shared" si="33"/>
        <v>0</v>
      </c>
      <c r="L93" s="10" t="b">
        <f t="shared" si="34"/>
        <v>0</v>
      </c>
      <c r="M93" s="1" t="b">
        <f t="shared" si="35"/>
        <v>1</v>
      </c>
      <c r="N93" s="1" t="b">
        <f t="shared" si="41"/>
        <v>1</v>
      </c>
      <c r="O93" s="1" t="b">
        <f t="shared" si="42"/>
        <v>1</v>
      </c>
      <c r="P93" s="1" t="b">
        <f t="shared" si="43"/>
        <v>1</v>
      </c>
      <c r="Q93" s="1" t="b">
        <f t="shared" si="44"/>
        <v>1</v>
      </c>
      <c r="R93" s="1" t="b">
        <f t="shared" si="45"/>
        <v>1</v>
      </c>
      <c r="S93" s="1" t="b">
        <f t="shared" si="46"/>
        <v>1</v>
      </c>
      <c r="T93" s="1" t="b">
        <f t="shared" si="47"/>
        <v>1</v>
      </c>
      <c r="U93" s="1" t="b">
        <f t="shared" si="48"/>
        <v>1</v>
      </c>
      <c r="V93" s="1" t="b">
        <f t="shared" si="36"/>
        <v>0</v>
      </c>
      <c r="W93" s="1" t="str">
        <f t="shared" si="37"/>
        <v/>
      </c>
      <c r="X93" s="1" t="str">
        <f t="shared" si="54"/>
        <v/>
      </c>
      <c r="Y93" s="1" t="str">
        <f t="shared" si="53"/>
        <v>107</v>
      </c>
      <c r="Z93" s="11" t="str">
        <f t="shared" si="38"/>
        <v xml:space="preserve">                                                                          </v>
      </c>
      <c r="AA93" s="10">
        <f t="shared" si="39"/>
        <v>0</v>
      </c>
    </row>
    <row r="94" spans="1:27" ht="15">
      <c r="A94" s="10" t="str">
        <f xml:space="preserve"> IF(Feuil1!B108="","",  UPPER(MID(Feuil1!B108,1,1)) &amp;  MID(LOWER(TRIM(Feuil1!B108)),2,LEN(Feuil1!B108)-1))</f>
        <v/>
      </c>
      <c r="B94" s="10" t="e">
        <f t="shared" si="29"/>
        <v>#VALUE!</v>
      </c>
      <c r="C94" s="1" t="e">
        <f t="shared" si="49"/>
        <v>#VALUE!</v>
      </c>
      <c r="D94" s="1">
        <f t="shared" si="50"/>
        <v>0</v>
      </c>
      <c r="E94" s="11" t="str">
        <f t="shared" si="30"/>
        <v>X</v>
      </c>
      <c r="F94" s="1" t="e">
        <f t="shared" si="51"/>
        <v>#VALUE!</v>
      </c>
      <c r="G94" s="1">
        <f t="shared" si="52"/>
        <v>0</v>
      </c>
      <c r="H94" s="11" t="str">
        <f t="shared" si="31"/>
        <v>X</v>
      </c>
      <c r="I94" s="1" t="str">
        <f t="shared" si="32"/>
        <v/>
      </c>
      <c r="J94" s="7" t="str">
        <f>LOWER(TRIM(Feuil1!D108))</f>
        <v/>
      </c>
      <c r="K94" s="1" t="b">
        <f t="shared" si="33"/>
        <v>0</v>
      </c>
      <c r="L94" s="10" t="b">
        <f t="shared" si="34"/>
        <v>0</v>
      </c>
      <c r="M94" s="1" t="b">
        <f t="shared" si="35"/>
        <v>1</v>
      </c>
      <c r="N94" s="1" t="b">
        <f t="shared" si="41"/>
        <v>1</v>
      </c>
      <c r="O94" s="1" t="b">
        <f t="shared" si="42"/>
        <v>1</v>
      </c>
      <c r="P94" s="1" t="b">
        <f t="shared" si="43"/>
        <v>1</v>
      </c>
      <c r="Q94" s="1" t="b">
        <f t="shared" si="44"/>
        <v>1</v>
      </c>
      <c r="R94" s="1" t="b">
        <f t="shared" si="45"/>
        <v>1</v>
      </c>
      <c r="S94" s="1" t="b">
        <f t="shared" si="46"/>
        <v>1</v>
      </c>
      <c r="T94" s="1" t="b">
        <f t="shared" si="47"/>
        <v>1</v>
      </c>
      <c r="U94" s="1" t="b">
        <f t="shared" si="48"/>
        <v>1</v>
      </c>
      <c r="V94" s="1" t="b">
        <f t="shared" si="36"/>
        <v>0</v>
      </c>
      <c r="W94" s="1" t="str">
        <f t="shared" si="37"/>
        <v/>
      </c>
      <c r="X94" s="1" t="str">
        <f t="shared" si="54"/>
        <v/>
      </c>
      <c r="Y94" s="1" t="str">
        <f t="shared" si="53"/>
        <v>108</v>
      </c>
      <c r="Z94" s="11" t="str">
        <f t="shared" si="38"/>
        <v xml:space="preserve">                                                                           </v>
      </c>
      <c r="AA94" s="10">
        <f t="shared" si="39"/>
        <v>0</v>
      </c>
    </row>
    <row r="95" spans="1:27" ht="15">
      <c r="A95" s="10" t="str">
        <f xml:space="preserve"> IF(Feuil1!B109="","",  UPPER(MID(Feuil1!B109,1,1)) &amp;  MID(LOWER(TRIM(Feuil1!B109)),2,LEN(Feuil1!B109)-1))</f>
        <v/>
      </c>
      <c r="B95" s="10" t="e">
        <f t="shared" si="29"/>
        <v>#VALUE!</v>
      </c>
      <c r="C95" s="1" t="e">
        <f t="shared" si="49"/>
        <v>#VALUE!</v>
      </c>
      <c r="D95" s="1">
        <f t="shared" si="50"/>
        <v>0</v>
      </c>
      <c r="E95" s="11" t="str">
        <f t="shared" si="30"/>
        <v>X</v>
      </c>
      <c r="F95" s="1" t="e">
        <f t="shared" si="51"/>
        <v>#VALUE!</v>
      </c>
      <c r="G95" s="1">
        <f t="shared" si="52"/>
        <v>0</v>
      </c>
      <c r="H95" s="11" t="str">
        <f t="shared" si="31"/>
        <v>X</v>
      </c>
      <c r="I95" s="1" t="str">
        <f t="shared" si="32"/>
        <v/>
      </c>
      <c r="J95" s="7" t="str">
        <f>LOWER(TRIM(Feuil1!D109))</f>
        <v/>
      </c>
      <c r="K95" s="1" t="b">
        <f t="shared" si="33"/>
        <v>0</v>
      </c>
      <c r="L95" s="10" t="b">
        <f t="shared" si="34"/>
        <v>0</v>
      </c>
      <c r="M95" s="1" t="b">
        <f t="shared" si="35"/>
        <v>1</v>
      </c>
      <c r="N95" s="1" t="b">
        <f t="shared" si="41"/>
        <v>1</v>
      </c>
      <c r="O95" s="1" t="b">
        <f t="shared" si="42"/>
        <v>1</v>
      </c>
      <c r="P95" s="1" t="b">
        <f t="shared" si="43"/>
        <v>1</v>
      </c>
      <c r="Q95" s="1" t="b">
        <f t="shared" si="44"/>
        <v>1</v>
      </c>
      <c r="R95" s="1" t="b">
        <f t="shared" si="45"/>
        <v>1</v>
      </c>
      <c r="S95" s="1" t="b">
        <f t="shared" si="46"/>
        <v>1</v>
      </c>
      <c r="T95" s="1" t="b">
        <f t="shared" si="47"/>
        <v>1</v>
      </c>
      <c r="U95" s="1" t="b">
        <f t="shared" si="48"/>
        <v>1</v>
      </c>
      <c r="V95" s="1" t="b">
        <f t="shared" si="36"/>
        <v>0</v>
      </c>
      <c r="W95" s="1" t="str">
        <f t="shared" si="37"/>
        <v/>
      </c>
      <c r="X95" s="1" t="str">
        <f t="shared" si="54"/>
        <v/>
      </c>
      <c r="Y95" s="1" t="str">
        <f t="shared" si="53"/>
        <v>109</v>
      </c>
      <c r="Z95" s="11" t="str">
        <f t="shared" si="38"/>
        <v xml:space="preserve">                                                                            </v>
      </c>
      <c r="AA95" s="10">
        <f t="shared" si="39"/>
        <v>0</v>
      </c>
    </row>
    <row r="96" spans="1:27" ht="15">
      <c r="A96" s="10" t="str">
        <f xml:space="preserve"> IF(Feuil1!B110="","",  UPPER(MID(Feuil1!B110,1,1)) &amp;  MID(LOWER(TRIM(Feuil1!B110)),2,LEN(Feuil1!B110)-1))</f>
        <v/>
      </c>
      <c r="B96" s="10" t="e">
        <f t="shared" si="29"/>
        <v>#VALUE!</v>
      </c>
      <c r="C96" s="1" t="e">
        <f t="shared" si="49"/>
        <v>#VALUE!</v>
      </c>
      <c r="D96" s="1">
        <f t="shared" si="50"/>
        <v>0</v>
      </c>
      <c r="E96" s="11" t="str">
        <f t="shared" si="30"/>
        <v>X</v>
      </c>
      <c r="F96" s="1" t="e">
        <f t="shared" si="51"/>
        <v>#VALUE!</v>
      </c>
      <c r="G96" s="1">
        <f t="shared" si="52"/>
        <v>0</v>
      </c>
      <c r="H96" s="11" t="str">
        <f t="shared" si="31"/>
        <v>X</v>
      </c>
      <c r="I96" s="1" t="str">
        <f t="shared" si="32"/>
        <v/>
      </c>
      <c r="J96" s="7" t="str">
        <f>LOWER(TRIM(Feuil1!D110))</f>
        <v/>
      </c>
      <c r="K96" s="1" t="b">
        <f t="shared" si="33"/>
        <v>0</v>
      </c>
      <c r="L96" s="10" t="b">
        <f t="shared" si="34"/>
        <v>0</v>
      </c>
      <c r="M96" s="1" t="b">
        <f t="shared" si="35"/>
        <v>1</v>
      </c>
      <c r="N96" s="1" t="b">
        <f t="shared" si="41"/>
        <v>1</v>
      </c>
      <c r="O96" s="1" t="b">
        <f t="shared" si="42"/>
        <v>1</v>
      </c>
      <c r="P96" s="1" t="b">
        <f t="shared" si="43"/>
        <v>1</v>
      </c>
      <c r="Q96" s="1" t="b">
        <f t="shared" si="44"/>
        <v>1</v>
      </c>
      <c r="R96" s="1" t="b">
        <f t="shared" si="45"/>
        <v>1</v>
      </c>
      <c r="S96" s="1" t="b">
        <f t="shared" si="46"/>
        <v>1</v>
      </c>
      <c r="T96" s="1" t="b">
        <f t="shared" si="47"/>
        <v>1</v>
      </c>
      <c r="U96" s="1" t="b">
        <f t="shared" si="48"/>
        <v>1</v>
      </c>
      <c r="V96" s="1" t="b">
        <f t="shared" si="36"/>
        <v>0</v>
      </c>
      <c r="W96" s="1" t="str">
        <f t="shared" si="37"/>
        <v/>
      </c>
      <c r="X96" s="1" t="str">
        <f t="shared" si="54"/>
        <v/>
      </c>
      <c r="Y96" s="1" t="str">
        <f t="shared" si="53"/>
        <v>110</v>
      </c>
      <c r="Z96" s="11" t="str">
        <f t="shared" si="38"/>
        <v xml:space="preserve">                                                                             </v>
      </c>
      <c r="AA96" s="10">
        <f t="shared" si="39"/>
        <v>0</v>
      </c>
    </row>
    <row r="97" spans="1:27" ht="15">
      <c r="A97" s="10" t="str">
        <f xml:space="preserve"> IF(Feuil1!B111="","",  UPPER(MID(Feuil1!B111,1,1)) &amp;  MID(LOWER(TRIM(Feuil1!B111)),2,LEN(Feuil1!B111)-1))</f>
        <v/>
      </c>
      <c r="B97" s="10" t="e">
        <f t="shared" si="29"/>
        <v>#VALUE!</v>
      </c>
      <c r="C97" s="1" t="e">
        <f t="shared" si="49"/>
        <v>#VALUE!</v>
      </c>
      <c r="D97" s="1">
        <f t="shared" si="50"/>
        <v>0</v>
      </c>
      <c r="E97" s="11" t="str">
        <f t="shared" si="30"/>
        <v>X</v>
      </c>
      <c r="F97" s="1" t="e">
        <f t="shared" si="51"/>
        <v>#VALUE!</v>
      </c>
      <c r="G97" s="1">
        <f t="shared" si="52"/>
        <v>0</v>
      </c>
      <c r="H97" s="11" t="str">
        <f t="shared" si="31"/>
        <v>X</v>
      </c>
      <c r="I97" s="1" t="str">
        <f t="shared" si="32"/>
        <v/>
      </c>
      <c r="J97" s="7" t="str">
        <f>LOWER(TRIM(Feuil1!D111))</f>
        <v/>
      </c>
      <c r="K97" s="1" t="b">
        <f t="shared" si="33"/>
        <v>0</v>
      </c>
      <c r="L97" s="10" t="b">
        <f t="shared" si="34"/>
        <v>0</v>
      </c>
      <c r="M97" s="1" t="b">
        <f t="shared" si="35"/>
        <v>1</v>
      </c>
      <c r="N97" s="1" t="b">
        <f t="shared" si="41"/>
        <v>1</v>
      </c>
      <c r="O97" s="1" t="b">
        <f t="shared" si="42"/>
        <v>1</v>
      </c>
      <c r="P97" s="1" t="b">
        <f t="shared" si="43"/>
        <v>1</v>
      </c>
      <c r="Q97" s="1" t="b">
        <f t="shared" si="44"/>
        <v>1</v>
      </c>
      <c r="R97" s="1" t="b">
        <f t="shared" si="45"/>
        <v>1</v>
      </c>
      <c r="S97" s="1" t="b">
        <f t="shared" si="46"/>
        <v>1</v>
      </c>
      <c r="T97" s="1" t="b">
        <f t="shared" si="47"/>
        <v>1</v>
      </c>
      <c r="U97" s="1" t="b">
        <f t="shared" si="48"/>
        <v>1</v>
      </c>
      <c r="V97" s="1" t="b">
        <f t="shared" si="36"/>
        <v>0</v>
      </c>
      <c r="W97" s="1" t="str">
        <f t="shared" si="37"/>
        <v/>
      </c>
      <c r="X97" s="1" t="str">
        <f t="shared" si="54"/>
        <v/>
      </c>
      <c r="Y97" s="1" t="str">
        <f t="shared" si="53"/>
        <v>111</v>
      </c>
      <c r="Z97" s="11" t="str">
        <f t="shared" si="38"/>
        <v xml:space="preserve">                                                                              </v>
      </c>
      <c r="AA97" s="10">
        <f t="shared" si="39"/>
        <v>0</v>
      </c>
    </row>
    <row r="98" spans="1:27" ht="15">
      <c r="A98" s="10" t="str">
        <f xml:space="preserve"> IF(Feuil1!B112="","",  UPPER(MID(Feuil1!B112,1,1)) &amp;  MID(LOWER(TRIM(Feuil1!B112)),2,LEN(Feuil1!B112)-1))</f>
        <v/>
      </c>
      <c r="B98" s="10" t="e">
        <f t="shared" si="29"/>
        <v>#VALUE!</v>
      </c>
      <c r="C98" s="1" t="e">
        <f t="shared" si="49"/>
        <v>#VALUE!</v>
      </c>
      <c r="D98" s="1">
        <f t="shared" si="50"/>
        <v>0</v>
      </c>
      <c r="E98" s="11" t="str">
        <f t="shared" si="30"/>
        <v>X</v>
      </c>
      <c r="F98" s="1" t="e">
        <f t="shared" si="51"/>
        <v>#VALUE!</v>
      </c>
      <c r="G98" s="1">
        <f t="shared" si="52"/>
        <v>0</v>
      </c>
      <c r="H98" s="11" t="str">
        <f t="shared" si="31"/>
        <v>X</v>
      </c>
      <c r="I98" s="1" t="str">
        <f t="shared" si="32"/>
        <v/>
      </c>
      <c r="J98" s="7" t="str">
        <f>LOWER(TRIM(Feuil1!D112))</f>
        <v/>
      </c>
      <c r="K98" s="1" t="b">
        <f t="shared" si="33"/>
        <v>0</v>
      </c>
      <c r="L98" s="10" t="b">
        <f t="shared" si="34"/>
        <v>0</v>
      </c>
      <c r="M98" s="1" t="b">
        <f t="shared" si="35"/>
        <v>1</v>
      </c>
      <c r="N98" s="1" t="b">
        <f t="shared" si="41"/>
        <v>1</v>
      </c>
      <c r="O98" s="1" t="b">
        <f t="shared" si="42"/>
        <v>1</v>
      </c>
      <c r="P98" s="1" t="b">
        <f t="shared" si="43"/>
        <v>1</v>
      </c>
      <c r="Q98" s="1" t="b">
        <f t="shared" si="44"/>
        <v>1</v>
      </c>
      <c r="R98" s="1" t="b">
        <f t="shared" si="45"/>
        <v>1</v>
      </c>
      <c r="S98" s="1" t="b">
        <f t="shared" si="46"/>
        <v>1</v>
      </c>
      <c r="T98" s="1" t="b">
        <f t="shared" si="47"/>
        <v>1</v>
      </c>
      <c r="U98" s="1" t="b">
        <f t="shared" si="48"/>
        <v>1</v>
      </c>
      <c r="V98" s="1" t="b">
        <f t="shared" si="36"/>
        <v>0</v>
      </c>
      <c r="W98" s="1" t="str">
        <f t="shared" si="37"/>
        <v/>
      </c>
      <c r="X98" s="1" t="str">
        <f t="shared" si="54"/>
        <v/>
      </c>
      <c r="Y98" s="1" t="str">
        <f t="shared" si="53"/>
        <v>112</v>
      </c>
      <c r="Z98" s="11" t="str">
        <f t="shared" si="38"/>
        <v xml:space="preserve">                                                                               </v>
      </c>
      <c r="AA98" s="10">
        <f t="shared" si="39"/>
        <v>0</v>
      </c>
    </row>
    <row r="99" spans="1:27" ht="15">
      <c r="A99" s="10" t="str">
        <f xml:space="preserve"> IF(Feuil1!B113="","",  UPPER(MID(Feuil1!B113,1,1)) &amp;  MID(LOWER(TRIM(Feuil1!B113)),2,LEN(Feuil1!B113)-1))</f>
        <v/>
      </c>
      <c r="B99" s="10" t="e">
        <f t="shared" si="29"/>
        <v>#VALUE!</v>
      </c>
      <c r="C99" s="1" t="e">
        <f t="shared" si="49"/>
        <v>#VALUE!</v>
      </c>
      <c r="D99" s="1">
        <f t="shared" si="50"/>
        <v>0</v>
      </c>
      <c r="E99" s="11" t="str">
        <f t="shared" si="30"/>
        <v>X</v>
      </c>
      <c r="F99" s="1" t="e">
        <f t="shared" si="51"/>
        <v>#VALUE!</v>
      </c>
      <c r="G99" s="1">
        <f t="shared" si="52"/>
        <v>0</v>
      </c>
      <c r="H99" s="11" t="str">
        <f t="shared" si="31"/>
        <v>X</v>
      </c>
      <c r="I99" s="1" t="str">
        <f t="shared" si="32"/>
        <v/>
      </c>
      <c r="J99" s="7" t="str">
        <f>LOWER(TRIM(Feuil1!D113))</f>
        <v/>
      </c>
      <c r="K99" s="1" t="b">
        <f t="shared" si="33"/>
        <v>0</v>
      </c>
      <c r="L99" s="10" t="b">
        <f t="shared" si="34"/>
        <v>0</v>
      </c>
      <c r="M99" s="1" t="b">
        <f t="shared" si="35"/>
        <v>1</v>
      </c>
      <c r="N99" s="1" t="b">
        <f t="shared" si="41"/>
        <v>1</v>
      </c>
      <c r="O99" s="1" t="b">
        <f t="shared" si="42"/>
        <v>1</v>
      </c>
      <c r="P99" s="1" t="b">
        <f t="shared" si="43"/>
        <v>1</v>
      </c>
      <c r="Q99" s="1" t="b">
        <f t="shared" si="44"/>
        <v>1</v>
      </c>
      <c r="R99" s="1" t="b">
        <f t="shared" si="45"/>
        <v>1</v>
      </c>
      <c r="S99" s="1" t="b">
        <f t="shared" si="46"/>
        <v>1</v>
      </c>
      <c r="T99" s="1" t="b">
        <f t="shared" si="47"/>
        <v>1</v>
      </c>
      <c r="U99" s="1" t="b">
        <f t="shared" si="48"/>
        <v>1</v>
      </c>
      <c r="V99" s="1" t="b">
        <f t="shared" si="36"/>
        <v>0</v>
      </c>
      <c r="W99" s="1" t="str">
        <f t="shared" si="37"/>
        <v/>
      </c>
      <c r="X99" s="1" t="str">
        <f t="shared" si="54"/>
        <v/>
      </c>
      <c r="Y99" s="1" t="str">
        <f t="shared" si="53"/>
        <v>113</v>
      </c>
      <c r="Z99" s="11" t="str">
        <f t="shared" si="38"/>
        <v xml:space="preserve">                                                                                </v>
      </c>
      <c r="AA99" s="10">
        <f t="shared" si="39"/>
        <v>0</v>
      </c>
    </row>
    <row r="100" spans="1:27" ht="15">
      <c r="A100" s="10" t="str">
        <f xml:space="preserve"> IF(Feuil1!B114="","",  UPPER(MID(Feuil1!B114,1,1)) &amp;  MID(LOWER(TRIM(Feuil1!B114)),2,LEN(Feuil1!B114)-1))</f>
        <v/>
      </c>
      <c r="B100" s="10" t="e">
        <f t="shared" si="29"/>
        <v>#VALUE!</v>
      </c>
      <c r="C100" s="1" t="e">
        <f t="shared" si="49"/>
        <v>#VALUE!</v>
      </c>
      <c r="D100" s="1">
        <f t="shared" si="50"/>
        <v>0</v>
      </c>
      <c r="E100" s="11" t="str">
        <f t="shared" si="30"/>
        <v>X</v>
      </c>
      <c r="F100" s="1" t="e">
        <f t="shared" si="51"/>
        <v>#VALUE!</v>
      </c>
      <c r="G100" s="1">
        <f t="shared" si="52"/>
        <v>0</v>
      </c>
      <c r="H100" s="11" t="str">
        <f t="shared" si="31"/>
        <v>X</v>
      </c>
      <c r="I100" s="1" t="str">
        <f t="shared" si="32"/>
        <v/>
      </c>
      <c r="J100" s="7" t="str">
        <f>LOWER(TRIM(Feuil1!D114))</f>
        <v/>
      </c>
      <c r="K100" s="1" t="b">
        <f t="shared" si="33"/>
        <v>0</v>
      </c>
      <c r="L100" s="10" t="b">
        <f t="shared" si="34"/>
        <v>0</v>
      </c>
      <c r="M100" s="1" t="b">
        <f t="shared" si="35"/>
        <v>1</v>
      </c>
      <c r="N100" s="1" t="b">
        <f t="shared" si="41"/>
        <v>1</v>
      </c>
      <c r="O100" s="1" t="b">
        <f t="shared" si="42"/>
        <v>1</v>
      </c>
      <c r="P100" s="1" t="b">
        <f t="shared" si="43"/>
        <v>1</v>
      </c>
      <c r="Q100" s="1" t="b">
        <f t="shared" si="44"/>
        <v>1</v>
      </c>
      <c r="R100" s="1" t="b">
        <f t="shared" si="45"/>
        <v>1</v>
      </c>
      <c r="S100" s="1" t="b">
        <f t="shared" si="46"/>
        <v>1</v>
      </c>
      <c r="T100" s="1" t="b">
        <f t="shared" si="47"/>
        <v>1</v>
      </c>
      <c r="U100" s="1" t="b">
        <f t="shared" si="48"/>
        <v>1</v>
      </c>
      <c r="V100" s="1" t="b">
        <f t="shared" si="36"/>
        <v>0</v>
      </c>
      <c r="W100" s="1" t="str">
        <f t="shared" si="37"/>
        <v/>
      </c>
      <c r="X100" s="1" t="str">
        <f t="shared" si="54"/>
        <v/>
      </c>
      <c r="Y100" s="1" t="str">
        <f t="shared" ref="Y100" si="55">FIXED(VALUE(Y99)+1,0)</f>
        <v>114</v>
      </c>
      <c r="Z100" s="11" t="str">
        <f t="shared" si="38"/>
        <v xml:space="preserve">                                                                                 </v>
      </c>
      <c r="AA100" s="10">
        <f t="shared" si="39"/>
        <v>0</v>
      </c>
    </row>
    <row r="101" spans="1:27">
      <c r="Z101" s="1">
        <f>LEN(Z50)</f>
        <v>31</v>
      </c>
      <c r="AA101" s="1">
        <f>SUM(AA$1:AA50)</f>
        <v>0</v>
      </c>
    </row>
    <row r="102" spans="1:27" ht="15">
      <c r="Z102" s="39" t="str">
        <f>IF(ISERROR($Z$103),$Z$113,IF($Z$110,Z103,$Z$112))</f>
        <v>Pour éviter de perturber et retarder le traitement de vos inscriptions,  nous vous prions de ne pas modifier la structure de ce tableau et de ne renseigner que les cellules blanches et vides.</v>
      </c>
    </row>
    <row r="103" spans="1:27" ht="15">
      <c r="Z103" s="39" t="str">
        <f>IF(AA101=0,"Pour éviter de perturber et retarder le traitement de vos inscriptions,  nous vous prions de ne pas modifier la structure de ce tableau et de ne renseigner que les cellules blanches et vides.",IF(AA101=1,"1 adresse mail erronée en  "&amp;MID(Z50,1,3),FIXED(AA101,0)&amp;" erreurs d'adresses mail  en "&amp;MID(Z50,1,AA101*7-4))&amp;".  L'adresse doit comporter un @, un point ensuite,  et exclure espaces et caractères accentués. ")</f>
        <v>Pour éviter de perturber et retarder le traitement de vos inscriptions,  nous vous prions de ne pas modifier la structure de ce tableau et de ne renseigner que les cellules blanches et vides.</v>
      </c>
    </row>
    <row r="105" spans="1:27" ht="15">
      <c r="A105" s="32" t="b">
        <f>(Feuil1!C$6&amp;""="")</f>
        <v>0</v>
      </c>
      <c r="B105" s="10"/>
      <c r="E105" s="11"/>
      <c r="H105" s="11"/>
      <c r="J105" s="7" t="str">
        <f>LOWER(TRIM(Feuil1!C$6))</f>
        <v>[exemple:cesar.birotteau@monsite.fr]</v>
      </c>
      <c r="K105" s="1" t="b">
        <f>IF(SEARCH("@",J105 &amp; "@")&lt;LEN(J105),TRUE,FALSE)</f>
        <v>1</v>
      </c>
      <c r="L105" s="10" t="b">
        <f xml:space="preserve"> LEN(MID(J105,SEARCH("@",J105&amp;"@"),LEN(J105)+1-SEARCH("@",J105&amp;"@")))    &gt;     SEARCH(".",              MID(J105,SEARCH("@",J105&amp;"@"),LEN(J105)+1-SEARCH("@",J105&amp;"@"))&amp;".")</f>
        <v>1</v>
      </c>
      <c r="M105" s="1" t="b">
        <f>IF(SEARCH(" ",J105 &amp; " ")&lt;LEN(J105),FALSE,TRUE)</f>
        <v>1</v>
      </c>
      <c r="N105" s="1" t="b">
        <f>ISERROR(SEARCH("é",$J105))</f>
        <v>1</v>
      </c>
      <c r="O105" s="1" t="b">
        <f>ISERROR(SEARCH("è",$J105))</f>
        <v>1</v>
      </c>
      <c r="P105" s="1" t="b">
        <f>ISERROR(SEARCH("ê",$J105))</f>
        <v>1</v>
      </c>
      <c r="Q105" s="1" t="b">
        <f>ISERROR(SEARCH("ç",$J105))</f>
        <v>1</v>
      </c>
      <c r="R105" s="1" t="b">
        <f>ISERROR(SEARCH("à",$J105))</f>
        <v>1</v>
      </c>
      <c r="S105" s="1" t="b">
        <f>ISERROR(SEARCH("â",$J105))</f>
        <v>1</v>
      </c>
      <c r="T105" s="1" t="b">
        <f>ISERROR(SEARCH("ô",$J105))</f>
        <v>1</v>
      </c>
      <c r="U105" s="1" t="b">
        <f>ISERROR(SEARCH("ù",$J105))</f>
        <v>1</v>
      </c>
      <c r="V105" s="1" t="b">
        <f>AND(K105,L105,M105,N105,O105,P105,Q105,R105,S105,T105,U105)</f>
        <v>1</v>
      </c>
      <c r="W105" s="1" t="str">
        <f>IF(A105="","",IF(V105,J105,"[" &amp; J105&amp;"]"))</f>
        <v>[exemple:cesar.birotteau@monsite.fr]</v>
      </c>
      <c r="X105" s="1" t="str">
        <f>IF(AND(A105&lt;&gt;"",V105=FALSE),Y105&amp;" et ","")</f>
        <v/>
      </c>
      <c r="Z105" s="38" t="str">
        <f>IF(A105, "",   IF(V$105,"","L'adresse mail est erronée en cellule C5."))&amp;Z106&amp;Z107</f>
        <v/>
      </c>
      <c r="AA105" s="10"/>
    </row>
    <row r="106" spans="1:27">
      <c r="Z106" s="40" t="str">
        <f>IF(Feuil1!B15="","",IF(AND(Feuil1!C3="Autre",Feuil1!C10=""),"Renseigner le nom de votre structure ou paroisse dans la cellule C9",""))</f>
        <v/>
      </c>
    </row>
    <row r="107" spans="1:27">
      <c r="Z107" s="40" t="str">
        <f>IF(Feuil1!B15="","",IF(AND(Feuil1!C3="",Feuil1!C10=""),"Renseigner le nom de votre structure ou paroisse dans la cellule C2. Si ce n'est pas possible, indiquez le dans la cellule C9",""))</f>
        <v/>
      </c>
    </row>
    <row r="109" spans="1:27">
      <c r="Z109" s="47">
        <f>COUNTBLANK(Feuil1!$G$1:$G$153)</f>
        <v>0</v>
      </c>
    </row>
    <row r="110" spans="1:27">
      <c r="Z110" s="47" t="b">
        <f>(Z109=0)</f>
        <v>1</v>
      </c>
    </row>
    <row r="111" spans="1:27" ht="15">
      <c r="Z111" s="38" t="str">
        <f>"Une erreur s'est produite, avez-vous supprimé une ligne ? Dans ce cas, revenir en arrière en faisant Ctrl Z autant de fois que nécessaire."</f>
        <v>Une erreur s'est produite, avez-vous supprimé une ligne ? Dans ce cas, revenir en arrière en faisant Ctrl Z autant de fois que nécessaire.</v>
      </c>
    </row>
    <row r="112" spans="1:27" ht="15">
      <c r="Z112" s="38" t="str">
        <f>"Une erreur s'est produite, avez-vous inséré  une ligne ? Dans ce cas, revenir en arrière en faisant Ctrl Z autant de fois que nécessaire."</f>
        <v>Une erreur s'est produite, avez-vous inséré  une ligne ? Dans ce cas, revenir en arrière en faisant Ctrl Z autant de fois que nécessaire.</v>
      </c>
    </row>
    <row r="113" spans="26:26" ht="15">
      <c r="Z113" s="38" t="str">
        <f>"Une erreur s'est produite, revenir en arrière en faisant Ctrl Z autant de fois que nécessaire."</f>
        <v>Une erreur s'est produite, revenir en arrière en faisant Ctrl Z autant de fois que nécessaire.</v>
      </c>
    </row>
  </sheetData>
  <hyperlinks>
    <hyperlink ref="J1" r:id="rId1" display="goretifpereira@hotmail.com"/>
    <hyperlink ref="J105" r:id="rId2" display="goretifpereira@hotmail.com"/>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dimension ref="A1:M16"/>
  <sheetViews>
    <sheetView workbookViewId="0">
      <selection activeCell="Z105" sqref="Z105"/>
    </sheetView>
  </sheetViews>
  <sheetFormatPr baseColWidth="10" defaultRowHeight="14.25"/>
  <cols>
    <col min="1" max="1" width="16.140625" style="1" customWidth="1"/>
    <col min="2" max="4" width="11.42578125" style="1"/>
    <col min="5" max="5" width="17" style="1" bestFit="1" customWidth="1"/>
    <col min="6" max="256" width="11.42578125" style="1"/>
    <col min="257" max="257" width="16.140625" style="1" customWidth="1"/>
    <col min="258" max="260" width="11.42578125" style="1"/>
    <col min="261" max="261" width="17" style="1" bestFit="1" customWidth="1"/>
    <col min="262" max="512" width="11.42578125" style="1"/>
    <col min="513" max="513" width="16.140625" style="1" customWidth="1"/>
    <col min="514" max="516" width="11.42578125" style="1"/>
    <col min="517" max="517" width="17" style="1" bestFit="1" customWidth="1"/>
    <col min="518" max="768" width="11.42578125" style="1"/>
    <col min="769" max="769" width="16.140625" style="1" customWidth="1"/>
    <col min="770" max="772" width="11.42578125" style="1"/>
    <col min="773" max="773" width="17" style="1" bestFit="1" customWidth="1"/>
    <col min="774" max="1024" width="11.42578125" style="1"/>
    <col min="1025" max="1025" width="16.140625" style="1" customWidth="1"/>
    <col min="1026" max="1028" width="11.42578125" style="1"/>
    <col min="1029" max="1029" width="17" style="1" bestFit="1" customWidth="1"/>
    <col min="1030" max="1280" width="11.42578125" style="1"/>
    <col min="1281" max="1281" width="16.140625" style="1" customWidth="1"/>
    <col min="1282" max="1284" width="11.42578125" style="1"/>
    <col min="1285" max="1285" width="17" style="1" bestFit="1" customWidth="1"/>
    <col min="1286" max="1536" width="11.42578125" style="1"/>
    <col min="1537" max="1537" width="16.140625" style="1" customWidth="1"/>
    <col min="1538" max="1540" width="11.42578125" style="1"/>
    <col min="1541" max="1541" width="17" style="1" bestFit="1" customWidth="1"/>
    <col min="1542" max="1792" width="11.42578125" style="1"/>
    <col min="1793" max="1793" width="16.140625" style="1" customWidth="1"/>
    <col min="1794" max="1796" width="11.42578125" style="1"/>
    <col min="1797" max="1797" width="17" style="1" bestFit="1" customWidth="1"/>
    <col min="1798" max="2048" width="11.42578125" style="1"/>
    <col min="2049" max="2049" width="16.140625" style="1" customWidth="1"/>
    <col min="2050" max="2052" width="11.42578125" style="1"/>
    <col min="2053" max="2053" width="17" style="1" bestFit="1" customWidth="1"/>
    <col min="2054" max="2304" width="11.42578125" style="1"/>
    <col min="2305" max="2305" width="16.140625" style="1" customWidth="1"/>
    <col min="2306" max="2308" width="11.42578125" style="1"/>
    <col min="2309" max="2309" width="17" style="1" bestFit="1" customWidth="1"/>
    <col min="2310" max="2560" width="11.42578125" style="1"/>
    <col min="2561" max="2561" width="16.140625" style="1" customWidth="1"/>
    <col min="2562" max="2564" width="11.42578125" style="1"/>
    <col min="2565" max="2565" width="17" style="1" bestFit="1" customWidth="1"/>
    <col min="2566" max="2816" width="11.42578125" style="1"/>
    <col min="2817" max="2817" width="16.140625" style="1" customWidth="1"/>
    <col min="2818" max="2820" width="11.42578125" style="1"/>
    <col min="2821" max="2821" width="17" style="1" bestFit="1" customWidth="1"/>
    <col min="2822" max="3072" width="11.42578125" style="1"/>
    <col min="3073" max="3073" width="16.140625" style="1" customWidth="1"/>
    <col min="3074" max="3076" width="11.42578125" style="1"/>
    <col min="3077" max="3077" width="17" style="1" bestFit="1" customWidth="1"/>
    <col min="3078" max="3328" width="11.42578125" style="1"/>
    <col min="3329" max="3329" width="16.140625" style="1" customWidth="1"/>
    <col min="3330" max="3332" width="11.42578125" style="1"/>
    <col min="3333" max="3333" width="17" style="1" bestFit="1" customWidth="1"/>
    <col min="3334" max="3584" width="11.42578125" style="1"/>
    <col min="3585" max="3585" width="16.140625" style="1" customWidth="1"/>
    <col min="3586" max="3588" width="11.42578125" style="1"/>
    <col min="3589" max="3589" width="17" style="1" bestFit="1" customWidth="1"/>
    <col min="3590" max="3840" width="11.42578125" style="1"/>
    <col min="3841" max="3841" width="16.140625" style="1" customWidth="1"/>
    <col min="3842" max="3844" width="11.42578125" style="1"/>
    <col min="3845" max="3845" width="17" style="1" bestFit="1" customWidth="1"/>
    <col min="3846" max="4096" width="11.42578125" style="1"/>
    <col min="4097" max="4097" width="16.140625" style="1" customWidth="1"/>
    <col min="4098" max="4100" width="11.42578125" style="1"/>
    <col min="4101" max="4101" width="17" style="1" bestFit="1" customWidth="1"/>
    <col min="4102" max="4352" width="11.42578125" style="1"/>
    <col min="4353" max="4353" width="16.140625" style="1" customWidth="1"/>
    <col min="4354" max="4356" width="11.42578125" style="1"/>
    <col min="4357" max="4357" width="17" style="1" bestFit="1" customWidth="1"/>
    <col min="4358" max="4608" width="11.42578125" style="1"/>
    <col min="4609" max="4609" width="16.140625" style="1" customWidth="1"/>
    <col min="4610" max="4612" width="11.42578125" style="1"/>
    <col min="4613" max="4613" width="17" style="1" bestFit="1" customWidth="1"/>
    <col min="4614" max="4864" width="11.42578125" style="1"/>
    <col min="4865" max="4865" width="16.140625" style="1" customWidth="1"/>
    <col min="4866" max="4868" width="11.42578125" style="1"/>
    <col min="4869" max="4869" width="17" style="1" bestFit="1" customWidth="1"/>
    <col min="4870" max="5120" width="11.42578125" style="1"/>
    <col min="5121" max="5121" width="16.140625" style="1" customWidth="1"/>
    <col min="5122" max="5124" width="11.42578125" style="1"/>
    <col min="5125" max="5125" width="17" style="1" bestFit="1" customWidth="1"/>
    <col min="5126" max="5376" width="11.42578125" style="1"/>
    <col min="5377" max="5377" width="16.140625" style="1" customWidth="1"/>
    <col min="5378" max="5380" width="11.42578125" style="1"/>
    <col min="5381" max="5381" width="17" style="1" bestFit="1" customWidth="1"/>
    <col min="5382" max="5632" width="11.42578125" style="1"/>
    <col min="5633" max="5633" width="16.140625" style="1" customWidth="1"/>
    <col min="5634" max="5636" width="11.42578125" style="1"/>
    <col min="5637" max="5637" width="17" style="1" bestFit="1" customWidth="1"/>
    <col min="5638" max="5888" width="11.42578125" style="1"/>
    <col min="5889" max="5889" width="16.140625" style="1" customWidth="1"/>
    <col min="5890" max="5892" width="11.42578125" style="1"/>
    <col min="5893" max="5893" width="17" style="1" bestFit="1" customWidth="1"/>
    <col min="5894" max="6144" width="11.42578125" style="1"/>
    <col min="6145" max="6145" width="16.140625" style="1" customWidth="1"/>
    <col min="6146" max="6148" width="11.42578125" style="1"/>
    <col min="6149" max="6149" width="17" style="1" bestFit="1" customWidth="1"/>
    <col min="6150" max="6400" width="11.42578125" style="1"/>
    <col min="6401" max="6401" width="16.140625" style="1" customWidth="1"/>
    <col min="6402" max="6404" width="11.42578125" style="1"/>
    <col min="6405" max="6405" width="17" style="1" bestFit="1" customWidth="1"/>
    <col min="6406" max="6656" width="11.42578125" style="1"/>
    <col min="6657" max="6657" width="16.140625" style="1" customWidth="1"/>
    <col min="6658" max="6660" width="11.42578125" style="1"/>
    <col min="6661" max="6661" width="17" style="1" bestFit="1" customWidth="1"/>
    <col min="6662" max="6912" width="11.42578125" style="1"/>
    <col min="6913" max="6913" width="16.140625" style="1" customWidth="1"/>
    <col min="6914" max="6916" width="11.42578125" style="1"/>
    <col min="6917" max="6917" width="17" style="1" bestFit="1" customWidth="1"/>
    <col min="6918" max="7168" width="11.42578125" style="1"/>
    <col min="7169" max="7169" width="16.140625" style="1" customWidth="1"/>
    <col min="7170" max="7172" width="11.42578125" style="1"/>
    <col min="7173" max="7173" width="17" style="1" bestFit="1" customWidth="1"/>
    <col min="7174" max="7424" width="11.42578125" style="1"/>
    <col min="7425" max="7425" width="16.140625" style="1" customWidth="1"/>
    <col min="7426" max="7428" width="11.42578125" style="1"/>
    <col min="7429" max="7429" width="17" style="1" bestFit="1" customWidth="1"/>
    <col min="7430" max="7680" width="11.42578125" style="1"/>
    <col min="7681" max="7681" width="16.140625" style="1" customWidth="1"/>
    <col min="7682" max="7684" width="11.42578125" style="1"/>
    <col min="7685" max="7685" width="17" style="1" bestFit="1" customWidth="1"/>
    <col min="7686" max="7936" width="11.42578125" style="1"/>
    <col min="7937" max="7937" width="16.140625" style="1" customWidth="1"/>
    <col min="7938" max="7940" width="11.42578125" style="1"/>
    <col min="7941" max="7941" width="17" style="1" bestFit="1" customWidth="1"/>
    <col min="7942" max="8192" width="11.42578125" style="1"/>
    <col min="8193" max="8193" width="16.140625" style="1" customWidth="1"/>
    <col min="8194" max="8196" width="11.42578125" style="1"/>
    <col min="8197" max="8197" width="17" style="1" bestFit="1" customWidth="1"/>
    <col min="8198" max="8448" width="11.42578125" style="1"/>
    <col min="8449" max="8449" width="16.140625" style="1" customWidth="1"/>
    <col min="8450" max="8452" width="11.42578125" style="1"/>
    <col min="8453" max="8453" width="17" style="1" bestFit="1" customWidth="1"/>
    <col min="8454" max="8704" width="11.42578125" style="1"/>
    <col min="8705" max="8705" width="16.140625" style="1" customWidth="1"/>
    <col min="8706" max="8708" width="11.42578125" style="1"/>
    <col min="8709" max="8709" width="17" style="1" bestFit="1" customWidth="1"/>
    <col min="8710" max="8960" width="11.42578125" style="1"/>
    <col min="8961" max="8961" width="16.140625" style="1" customWidth="1"/>
    <col min="8962" max="8964" width="11.42578125" style="1"/>
    <col min="8965" max="8965" width="17" style="1" bestFit="1" customWidth="1"/>
    <col min="8966" max="9216" width="11.42578125" style="1"/>
    <col min="9217" max="9217" width="16.140625" style="1" customWidth="1"/>
    <col min="9218" max="9220" width="11.42578125" style="1"/>
    <col min="9221" max="9221" width="17" style="1" bestFit="1" customWidth="1"/>
    <col min="9222" max="9472" width="11.42578125" style="1"/>
    <col min="9473" max="9473" width="16.140625" style="1" customWidth="1"/>
    <col min="9474" max="9476" width="11.42578125" style="1"/>
    <col min="9477" max="9477" width="17" style="1" bestFit="1" customWidth="1"/>
    <col min="9478" max="9728" width="11.42578125" style="1"/>
    <col min="9729" max="9729" width="16.140625" style="1" customWidth="1"/>
    <col min="9730" max="9732" width="11.42578125" style="1"/>
    <col min="9733" max="9733" width="17" style="1" bestFit="1" customWidth="1"/>
    <col min="9734" max="9984" width="11.42578125" style="1"/>
    <col min="9985" max="9985" width="16.140625" style="1" customWidth="1"/>
    <col min="9986" max="9988" width="11.42578125" style="1"/>
    <col min="9989" max="9989" width="17" style="1" bestFit="1" customWidth="1"/>
    <col min="9990" max="10240" width="11.42578125" style="1"/>
    <col min="10241" max="10241" width="16.140625" style="1" customWidth="1"/>
    <col min="10242" max="10244" width="11.42578125" style="1"/>
    <col min="10245" max="10245" width="17" style="1" bestFit="1" customWidth="1"/>
    <col min="10246" max="10496" width="11.42578125" style="1"/>
    <col min="10497" max="10497" width="16.140625" style="1" customWidth="1"/>
    <col min="10498" max="10500" width="11.42578125" style="1"/>
    <col min="10501" max="10501" width="17" style="1" bestFit="1" customWidth="1"/>
    <col min="10502" max="10752" width="11.42578125" style="1"/>
    <col min="10753" max="10753" width="16.140625" style="1" customWidth="1"/>
    <col min="10754" max="10756" width="11.42578125" style="1"/>
    <col min="10757" max="10757" width="17" style="1" bestFit="1" customWidth="1"/>
    <col min="10758" max="11008" width="11.42578125" style="1"/>
    <col min="11009" max="11009" width="16.140625" style="1" customWidth="1"/>
    <col min="11010" max="11012" width="11.42578125" style="1"/>
    <col min="11013" max="11013" width="17" style="1" bestFit="1" customWidth="1"/>
    <col min="11014" max="11264" width="11.42578125" style="1"/>
    <col min="11265" max="11265" width="16.140625" style="1" customWidth="1"/>
    <col min="11266" max="11268" width="11.42578125" style="1"/>
    <col min="11269" max="11269" width="17" style="1" bestFit="1" customWidth="1"/>
    <col min="11270" max="11520" width="11.42578125" style="1"/>
    <col min="11521" max="11521" width="16.140625" style="1" customWidth="1"/>
    <col min="11522" max="11524" width="11.42578125" style="1"/>
    <col min="11525" max="11525" width="17" style="1" bestFit="1" customWidth="1"/>
    <col min="11526" max="11776" width="11.42578125" style="1"/>
    <col min="11777" max="11777" width="16.140625" style="1" customWidth="1"/>
    <col min="11778" max="11780" width="11.42578125" style="1"/>
    <col min="11781" max="11781" width="17" style="1" bestFit="1" customWidth="1"/>
    <col min="11782" max="12032" width="11.42578125" style="1"/>
    <col min="12033" max="12033" width="16.140625" style="1" customWidth="1"/>
    <col min="12034" max="12036" width="11.42578125" style="1"/>
    <col min="12037" max="12037" width="17" style="1" bestFit="1" customWidth="1"/>
    <col min="12038" max="12288" width="11.42578125" style="1"/>
    <col min="12289" max="12289" width="16.140625" style="1" customWidth="1"/>
    <col min="12290" max="12292" width="11.42578125" style="1"/>
    <col min="12293" max="12293" width="17" style="1" bestFit="1" customWidth="1"/>
    <col min="12294" max="12544" width="11.42578125" style="1"/>
    <col min="12545" max="12545" width="16.140625" style="1" customWidth="1"/>
    <col min="12546" max="12548" width="11.42578125" style="1"/>
    <col min="12549" max="12549" width="17" style="1" bestFit="1" customWidth="1"/>
    <col min="12550" max="12800" width="11.42578125" style="1"/>
    <col min="12801" max="12801" width="16.140625" style="1" customWidth="1"/>
    <col min="12802" max="12804" width="11.42578125" style="1"/>
    <col min="12805" max="12805" width="17" style="1" bestFit="1" customWidth="1"/>
    <col min="12806" max="13056" width="11.42578125" style="1"/>
    <col min="13057" max="13057" width="16.140625" style="1" customWidth="1"/>
    <col min="13058" max="13060" width="11.42578125" style="1"/>
    <col min="13061" max="13061" width="17" style="1" bestFit="1" customWidth="1"/>
    <col min="13062" max="13312" width="11.42578125" style="1"/>
    <col min="13313" max="13313" width="16.140625" style="1" customWidth="1"/>
    <col min="13314" max="13316" width="11.42578125" style="1"/>
    <col min="13317" max="13317" width="17" style="1" bestFit="1" customWidth="1"/>
    <col min="13318" max="13568" width="11.42578125" style="1"/>
    <col min="13569" max="13569" width="16.140625" style="1" customWidth="1"/>
    <col min="13570" max="13572" width="11.42578125" style="1"/>
    <col min="13573" max="13573" width="17" style="1" bestFit="1" customWidth="1"/>
    <col min="13574" max="13824" width="11.42578125" style="1"/>
    <col min="13825" max="13825" width="16.140625" style="1" customWidth="1"/>
    <col min="13826" max="13828" width="11.42578125" style="1"/>
    <col min="13829" max="13829" width="17" style="1" bestFit="1" customWidth="1"/>
    <col min="13830" max="14080" width="11.42578125" style="1"/>
    <col min="14081" max="14081" width="16.140625" style="1" customWidth="1"/>
    <col min="14082" max="14084" width="11.42578125" style="1"/>
    <col min="14085" max="14085" width="17" style="1" bestFit="1" customWidth="1"/>
    <col min="14086" max="14336" width="11.42578125" style="1"/>
    <col min="14337" max="14337" width="16.140625" style="1" customWidth="1"/>
    <col min="14338" max="14340" width="11.42578125" style="1"/>
    <col min="14341" max="14341" width="17" style="1" bestFit="1" customWidth="1"/>
    <col min="14342" max="14592" width="11.42578125" style="1"/>
    <col min="14593" max="14593" width="16.140625" style="1" customWidth="1"/>
    <col min="14594" max="14596" width="11.42578125" style="1"/>
    <col min="14597" max="14597" width="17" style="1" bestFit="1" customWidth="1"/>
    <col min="14598" max="14848" width="11.42578125" style="1"/>
    <col min="14849" max="14849" width="16.140625" style="1" customWidth="1"/>
    <col min="14850" max="14852" width="11.42578125" style="1"/>
    <col min="14853" max="14853" width="17" style="1" bestFit="1" customWidth="1"/>
    <col min="14854" max="15104" width="11.42578125" style="1"/>
    <col min="15105" max="15105" width="16.140625" style="1" customWidth="1"/>
    <col min="15106" max="15108" width="11.42578125" style="1"/>
    <col min="15109" max="15109" width="17" style="1" bestFit="1" customWidth="1"/>
    <col min="15110" max="15360" width="11.42578125" style="1"/>
    <col min="15361" max="15361" width="16.140625" style="1" customWidth="1"/>
    <col min="15362" max="15364" width="11.42578125" style="1"/>
    <col min="15365" max="15365" width="17" style="1" bestFit="1" customWidth="1"/>
    <col min="15366" max="15616" width="11.42578125" style="1"/>
    <col min="15617" max="15617" width="16.140625" style="1" customWidth="1"/>
    <col min="15618" max="15620" width="11.42578125" style="1"/>
    <col min="15621" max="15621" width="17" style="1" bestFit="1" customWidth="1"/>
    <col min="15622" max="15872" width="11.42578125" style="1"/>
    <col min="15873" max="15873" width="16.140625" style="1" customWidth="1"/>
    <col min="15874" max="15876" width="11.42578125" style="1"/>
    <col min="15877" max="15877" width="17" style="1" bestFit="1" customWidth="1"/>
    <col min="15878" max="16128" width="11.42578125" style="1"/>
    <col min="16129" max="16129" width="16.140625" style="1" customWidth="1"/>
    <col min="16130" max="16132" width="11.42578125" style="1"/>
    <col min="16133" max="16133" width="17" style="1" bestFit="1" customWidth="1"/>
    <col min="16134" max="16384" width="11.42578125" style="1"/>
  </cols>
  <sheetData>
    <row r="1" spans="1:13">
      <c r="A1" s="7" t="str">
        <f>LOWER(TRIM(Feuil1!C6))</f>
        <v>[exemple:cesar.birotteau@monsite.fr]</v>
      </c>
      <c r="B1" s="1" t="b">
        <f>IF(SEARCH("@",A1 &amp; "@")&lt;LEN(A1),TRUE,FALSE)</f>
        <v>1</v>
      </c>
      <c r="C1" s="1" t="b">
        <f>IF(SEARCH(" ",A1 &amp; " ")&lt;LEN(A1),FALSE,TRUE)</f>
        <v>1</v>
      </c>
      <c r="D1" s="1" t="b">
        <f>ISERROR(SEARCH("é",$A1))</f>
        <v>1</v>
      </c>
      <c r="E1" s="1" t="b">
        <f>ISERROR(SEARCH("è",$A1))</f>
        <v>1</v>
      </c>
      <c r="F1" s="1" t="b">
        <f>ISERROR(SEARCH("ê",$A1))</f>
        <v>1</v>
      </c>
      <c r="G1" s="1" t="b">
        <f>ISERROR(SEARCH("ç",$A1))</f>
        <v>1</v>
      </c>
      <c r="H1" s="1" t="b">
        <f>ISERROR(SEARCH("à",$A1))</f>
        <v>1</v>
      </c>
      <c r="I1" s="1" t="b">
        <f>ISERROR(SEARCH("â",$A1))</f>
        <v>1</v>
      </c>
      <c r="J1" s="1" t="b">
        <f>ISERROR(SEARCH("ô",$A1))</f>
        <v>1</v>
      </c>
      <c r="K1" s="1" t="b">
        <f>ISERROR(SEARCH("ù",$A1))</f>
        <v>1</v>
      </c>
      <c r="L1" s="1" t="str">
        <f>IF(AND(B1,C1,D1,E1,F1,G1,H1,I1,J1,K1),A1,"ERREUR ADRESSE MEL")</f>
        <v>[exemple:cesar.birotteau@monsite.fr]</v>
      </c>
      <c r="M1" s="1" t="b">
        <f>AND(B1,C1,D1,E1,F1,G1,H1,I1,J1,K1)</f>
        <v>1</v>
      </c>
    </row>
    <row r="4" spans="1:13">
      <c r="A4" s="1">
        <f ca="1">DAY(TODAY())</f>
        <v>18</v>
      </c>
      <c r="B4" s="1">
        <f ca="1">MONTH(TODAY())</f>
        <v>9</v>
      </c>
      <c r="C4" s="1">
        <f ca="1">YEAR(TODAY())-2000</f>
        <v>24</v>
      </c>
      <c r="D4" s="1">
        <f ca="1">HOUR(NOW())</f>
        <v>9</v>
      </c>
      <c r="E4" s="1">
        <f ca="1">MINUTE(NOW())</f>
        <v>42</v>
      </c>
    </row>
    <row r="5" spans="1:13">
      <c r="A5" s="1" t="str">
        <f ca="1">MID(FIXED(100+A4,0),2,2)</f>
        <v>18</v>
      </c>
      <c r="B5" s="1" t="str">
        <f ca="1">MID(FIXED(100+B4,0),2,2)</f>
        <v>09</v>
      </c>
      <c r="C5" s="1" t="str">
        <f ca="1">"20"&amp;FIXED(C4,0)</f>
        <v>2024</v>
      </c>
      <c r="D5" s="1" t="str">
        <f ca="1">MID(FIXED(100+D4,0),2,2)</f>
        <v>09</v>
      </c>
      <c r="E5" s="1" t="str">
        <f ca="1">MID(FIXED(100+E4,0),2,2)</f>
        <v>42</v>
      </c>
      <c r="G5" s="1" t="str">
        <f ca="1">A5&amp;"/"&amp;B5&amp;"/"&amp; C5 &amp;"   "&amp;D5&amp;":"&amp;E5&amp;":"&amp;"00"</f>
        <v>18/09/2024   09:42:00</v>
      </c>
    </row>
    <row r="8" spans="1:13">
      <c r="E8" s="12"/>
    </row>
    <row r="9" spans="1:13">
      <c r="A9" s="13" t="str">
        <f>IF(AND(Feuil1!C3="",Feuil1!C10=""),"C2 ou C9","")</f>
        <v/>
      </c>
      <c r="B9" s="14">
        <f>IF(A9="",0,1)</f>
        <v>0</v>
      </c>
      <c r="C9" s="14" t="str">
        <f xml:space="preserve">  IF(B9=0,"", A9&amp;IF(SUM(B9:B$13)&gt;2,",",IF(SUM(B9:B$13)=2," et ","")))</f>
        <v/>
      </c>
      <c r="D9" s="15"/>
    </row>
    <row r="10" spans="1:13">
      <c r="A10" s="16" t="str">
        <f>IF(Feuil1!C4="","C3","")</f>
        <v/>
      </c>
      <c r="B10" s="17">
        <f>IF(A10="",0,1)</f>
        <v>0</v>
      </c>
      <c r="C10" s="17" t="str">
        <f xml:space="preserve">  IF(B10=0,"", A10&amp;IF(SUM(B10:B$13)&gt;2,",",IF(SUM(B10:B$13)=2," et ","")))</f>
        <v/>
      </c>
      <c r="D10" s="18"/>
    </row>
    <row r="11" spans="1:13">
      <c r="A11" s="16" t="str">
        <f>IF(Feuil1!C5="","C4","")</f>
        <v/>
      </c>
      <c r="B11" s="17">
        <f>IF(A11="",0,1)</f>
        <v>0</v>
      </c>
      <c r="C11" s="17" t="str">
        <f xml:space="preserve">  IF(B11=0,"", A11&amp;IF(SUM(B11:B$13)&gt;2,",",IF(SUM(B11:B$13)=2," et ","")))</f>
        <v/>
      </c>
      <c r="D11" s="18"/>
      <c r="E11" s="19"/>
      <c r="I11" s="6"/>
    </row>
    <row r="12" spans="1:13">
      <c r="A12" s="16" t="str">
        <f>IF(Feuil1!C6="","C5","")</f>
        <v/>
      </c>
      <c r="B12" s="17">
        <f>IF(A12="",0,1)</f>
        <v>0</v>
      </c>
      <c r="C12" s="17" t="str">
        <f xml:space="preserve">  IF(B12=0,"", A12&amp;IF(SUM(B12:B$13)&gt;2,",",IF(SUM(B12:B$13)=2," et ","")))</f>
        <v/>
      </c>
      <c r="D12" s="18"/>
      <c r="I12" s="5"/>
    </row>
    <row r="13" spans="1:13">
      <c r="A13" s="16" t="str">
        <f>IF(Feuil1!C7="","C6","")</f>
        <v/>
      </c>
      <c r="B13" s="17">
        <f>IF(A13="",0,1)</f>
        <v>0</v>
      </c>
      <c r="C13" s="17" t="str">
        <f xml:space="preserve">  IF(B13=0,"", A13&amp;IF(SUM(B13:B$13)&gt;2,",",IF(SUM(B13:B$13)=2," et ","")))</f>
        <v/>
      </c>
      <c r="D13" s="18"/>
      <c r="I13" s="5"/>
    </row>
    <row r="14" spans="1:13">
      <c r="A14" s="13"/>
      <c r="B14" s="20">
        <f>SUM(B9:B13)</f>
        <v>0</v>
      </c>
      <c r="C14" s="14" t="str">
        <f>C9&amp;C10&amp;C11&amp;C12&amp;C13</f>
        <v/>
      </c>
      <c r="D14" s="15"/>
      <c r="I14" s="21"/>
    </row>
    <row r="15" spans="1:13">
      <c r="A15" s="22" t="str">
        <f>IF(Feuil1!D15="","",IF(B14=0,"",IF(B14=1,"La cellule "&amp;C14&amp;" est à renseigner.","Les cellules "&amp; C14 &amp;" sont à renseigner.")))</f>
        <v/>
      </c>
      <c r="B15" s="17"/>
      <c r="C15" s="17"/>
      <c r="D15" s="18"/>
      <c r="I15" s="23"/>
    </row>
    <row r="16" spans="1:13">
      <c r="A16" s="24"/>
      <c r="B16" s="25"/>
      <c r="C16" s="25"/>
      <c r="D16" s="2"/>
    </row>
  </sheetData>
  <hyperlinks>
    <hyperlink ref="A1" r:id="rId1" display="goretifpereira@hotmail.com"/>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dimension ref="A1:B58"/>
  <sheetViews>
    <sheetView workbookViewId="0"/>
  </sheetViews>
  <sheetFormatPr baseColWidth="10" defaultRowHeight="14.25"/>
  <cols>
    <col min="1" max="1" width="48.42578125" style="1" customWidth="1"/>
    <col min="2" max="5" width="11.42578125" style="1"/>
    <col min="6" max="6" width="36.140625" style="1" customWidth="1"/>
    <col min="7" max="16384" width="11.42578125" style="1"/>
  </cols>
  <sheetData>
    <row r="1" spans="1:2">
      <c r="A1" s="1" t="s">
        <v>19</v>
      </c>
      <c r="B1" s="1" t="s">
        <v>20</v>
      </c>
    </row>
    <row r="2" spans="1:2">
      <c r="A2" s="10" t="s">
        <v>24</v>
      </c>
      <c r="B2" s="1">
        <v>0</v>
      </c>
    </row>
    <row r="3" spans="1:2">
      <c r="A3" s="1" t="s">
        <v>57</v>
      </c>
      <c r="B3" s="1">
        <v>0</v>
      </c>
    </row>
    <row r="4" spans="1:2" ht="15">
      <c r="A4" t="s">
        <v>27</v>
      </c>
      <c r="B4" s="1">
        <v>1</v>
      </c>
    </row>
    <row r="5" spans="1:2" ht="15">
      <c r="A5" t="s">
        <v>55</v>
      </c>
      <c r="B5" s="1">
        <v>1</v>
      </c>
    </row>
    <row r="6" spans="1:2">
      <c r="A6" s="31" t="s">
        <v>28</v>
      </c>
      <c r="B6" s="1">
        <v>1</v>
      </c>
    </row>
    <row r="7" spans="1:2" ht="15">
      <c r="A7" t="s">
        <v>29</v>
      </c>
      <c r="B7" s="1">
        <v>1</v>
      </c>
    </row>
    <row r="8" spans="1:2" ht="15">
      <c r="A8" t="s">
        <v>30</v>
      </c>
      <c r="B8" s="1">
        <v>2</v>
      </c>
    </row>
    <row r="9" spans="1:2" ht="15">
      <c r="A9" t="s">
        <v>31</v>
      </c>
      <c r="B9" s="1">
        <v>2</v>
      </c>
    </row>
    <row r="10" spans="1:2" ht="15">
      <c r="A10" t="s">
        <v>32</v>
      </c>
      <c r="B10" s="1">
        <v>2</v>
      </c>
    </row>
    <row r="11" spans="1:2" ht="15">
      <c r="A11" t="s">
        <v>70</v>
      </c>
      <c r="B11" s="1">
        <v>2</v>
      </c>
    </row>
    <row r="12" spans="1:2">
      <c r="A12" s="31" t="s">
        <v>33</v>
      </c>
      <c r="B12" s="1">
        <v>2</v>
      </c>
    </row>
    <row r="13" spans="1:2">
      <c r="A13" s="31" t="s">
        <v>69</v>
      </c>
      <c r="B13" s="1">
        <v>2</v>
      </c>
    </row>
    <row r="14" spans="1:2">
      <c r="A14" s="31" t="s">
        <v>34</v>
      </c>
      <c r="B14" s="1">
        <v>2</v>
      </c>
    </row>
    <row r="15" spans="1:2" ht="15">
      <c r="A15" t="s">
        <v>68</v>
      </c>
      <c r="B15" s="1">
        <v>2</v>
      </c>
    </row>
    <row r="16" spans="1:2" ht="15">
      <c r="A16" t="s">
        <v>35</v>
      </c>
      <c r="B16" s="1">
        <v>2</v>
      </c>
    </row>
    <row r="17" spans="1:2" ht="15">
      <c r="A17" t="s">
        <v>36</v>
      </c>
      <c r="B17" s="1">
        <v>2</v>
      </c>
    </row>
    <row r="18" spans="1:2" ht="15">
      <c r="A18" t="s">
        <v>37</v>
      </c>
      <c r="B18" s="1">
        <v>2</v>
      </c>
    </row>
    <row r="19" spans="1:2" ht="15">
      <c r="A19" t="s">
        <v>38</v>
      </c>
      <c r="B19" s="1">
        <v>2</v>
      </c>
    </row>
    <row r="20" spans="1:2" ht="15">
      <c r="A20" t="s">
        <v>39</v>
      </c>
      <c r="B20" s="1">
        <v>2</v>
      </c>
    </row>
    <row r="21" spans="1:2" ht="15">
      <c r="A21" t="s">
        <v>40</v>
      </c>
      <c r="B21" s="1">
        <v>2</v>
      </c>
    </row>
    <row r="22" spans="1:2" ht="15">
      <c r="A22" t="s">
        <v>41</v>
      </c>
      <c r="B22" s="1">
        <v>2</v>
      </c>
    </row>
    <row r="23" spans="1:2" ht="15">
      <c r="A23" t="s">
        <v>42</v>
      </c>
      <c r="B23" s="1">
        <v>2</v>
      </c>
    </row>
    <row r="24" spans="1:2" ht="15">
      <c r="A24" t="s">
        <v>43</v>
      </c>
      <c r="B24" s="1">
        <v>2</v>
      </c>
    </row>
    <row r="25" spans="1:2" ht="15">
      <c r="A25" t="s">
        <v>44</v>
      </c>
      <c r="B25" s="1">
        <v>2</v>
      </c>
    </row>
    <row r="26" spans="1:2" ht="15">
      <c r="A26" t="s">
        <v>45</v>
      </c>
      <c r="B26" s="1">
        <v>2</v>
      </c>
    </row>
    <row r="27" spans="1:2" ht="15">
      <c r="A27" t="s">
        <v>46</v>
      </c>
      <c r="B27" s="1">
        <v>2</v>
      </c>
    </row>
    <row r="28" spans="1:2" ht="15">
      <c r="A28" t="s">
        <v>47</v>
      </c>
      <c r="B28" s="1">
        <v>2</v>
      </c>
    </row>
    <row r="29" spans="1:2" ht="15">
      <c r="A29" t="s">
        <v>48</v>
      </c>
      <c r="B29" s="1">
        <v>2</v>
      </c>
    </row>
    <row r="30" spans="1:2" ht="15">
      <c r="A30" t="s">
        <v>49</v>
      </c>
      <c r="B30" s="1">
        <v>2</v>
      </c>
    </row>
    <row r="31" spans="1:2" ht="15">
      <c r="A31" t="s">
        <v>50</v>
      </c>
      <c r="B31" s="1">
        <v>2</v>
      </c>
    </row>
    <row r="32" spans="1:2" ht="15">
      <c r="A32" t="s">
        <v>51</v>
      </c>
      <c r="B32" s="1">
        <v>2</v>
      </c>
    </row>
    <row r="33" spans="1:2" ht="15">
      <c r="A33" t="s">
        <v>52</v>
      </c>
      <c r="B33" s="1">
        <v>2</v>
      </c>
    </row>
    <row r="34" spans="1:2" ht="15">
      <c r="A34" t="s">
        <v>53</v>
      </c>
      <c r="B34" s="1">
        <v>2</v>
      </c>
    </row>
    <row r="35" spans="1:2" ht="15">
      <c r="A35" t="s">
        <v>54</v>
      </c>
      <c r="B35" s="1">
        <v>2</v>
      </c>
    </row>
    <row r="36" spans="1:2" ht="15">
      <c r="A36" t="s">
        <v>1</v>
      </c>
      <c r="B36" s="1">
        <v>3</v>
      </c>
    </row>
    <row r="37" spans="1:2">
      <c r="A37" s="31"/>
    </row>
    <row r="38" spans="1:2">
      <c r="A38" s="31"/>
    </row>
    <row r="39" spans="1:2" ht="15">
      <c r="A39"/>
    </row>
    <row r="40" spans="1:2">
      <c r="A40" s="31"/>
    </row>
    <row r="41" spans="1:2">
      <c r="A41" s="31"/>
    </row>
    <row r="42" spans="1:2">
      <c r="A42" s="31"/>
    </row>
    <row r="43" spans="1:2">
      <c r="A43" s="31"/>
    </row>
    <row r="44" spans="1:2">
      <c r="A44" s="31"/>
    </row>
    <row r="45" spans="1:2">
      <c r="A45" s="31"/>
    </row>
    <row r="46" spans="1:2">
      <c r="A46" s="31"/>
    </row>
    <row r="47" spans="1:2">
      <c r="A47" s="31"/>
    </row>
    <row r="48" spans="1:2" ht="15">
      <c r="A48"/>
    </row>
    <row r="49" spans="1:1">
      <c r="A49" s="31"/>
    </row>
    <row r="50" spans="1:1">
      <c r="A50" s="31"/>
    </row>
    <row r="51" spans="1:1">
      <c r="A51" s="31"/>
    </row>
    <row r="52" spans="1:1">
      <c r="A52" s="31"/>
    </row>
    <row r="53" spans="1:1">
      <c r="A53" s="31"/>
    </row>
    <row r="54" spans="1:1">
      <c r="A54" s="31"/>
    </row>
    <row r="57" spans="1:1" ht="15">
      <c r="A57"/>
    </row>
    <row r="58" spans="1:1" ht="15">
      <c r="A58"/>
    </row>
  </sheetData>
  <sortState ref="A2:B139">
    <sortCondition ref="B2:B139"/>
    <sortCondition ref="A2:A139"/>
  </sortState>
  <dataValidations count="2">
    <dataValidation type="list" allowBlank="1" showInputMessage="1" showErrorMessage="1" promptTitle="qdsfqdf" prompt="qsdfqqdf fq dsfqdsfqdsf" sqref="WVN982951 F65447 JB65447 SX65447 ACT65447 AMP65447 AWL65447 BGH65447 BQD65447 BZZ65447 CJV65447 CTR65447 DDN65447 DNJ65447 DXF65447 EHB65447 EQX65447 FAT65447 FKP65447 FUL65447 GEH65447 GOD65447 GXZ65447 HHV65447 HRR65447 IBN65447 ILJ65447 IVF65447 JFB65447 JOX65447 JYT65447 KIP65447 KSL65447 LCH65447 LMD65447 LVZ65447 MFV65447 MPR65447 MZN65447 NJJ65447 NTF65447 ODB65447 OMX65447 OWT65447 PGP65447 PQL65447 QAH65447 QKD65447 QTZ65447 RDV65447 RNR65447 RXN65447 SHJ65447 SRF65447 TBB65447 TKX65447 TUT65447 UEP65447 UOL65447 UYH65447 VID65447 VRZ65447 WBV65447 WLR65447 WVN65447 F130983 JB130983 SX130983 ACT130983 AMP130983 AWL130983 BGH130983 BQD130983 BZZ130983 CJV130983 CTR130983 DDN130983 DNJ130983 DXF130983 EHB130983 EQX130983 FAT130983 FKP130983 FUL130983 GEH130983 GOD130983 GXZ130983 HHV130983 HRR130983 IBN130983 ILJ130983 IVF130983 JFB130983 JOX130983 JYT130983 KIP130983 KSL130983 LCH130983 LMD130983 LVZ130983 MFV130983 MPR130983 MZN130983 NJJ130983 NTF130983 ODB130983 OMX130983 OWT130983 PGP130983 PQL130983 QAH130983 QKD130983 QTZ130983 RDV130983 RNR130983 RXN130983 SHJ130983 SRF130983 TBB130983 TKX130983 TUT130983 UEP130983 UOL130983 UYH130983 VID130983 VRZ130983 WBV130983 WLR130983 WVN130983 F196519 JB196519 SX196519 ACT196519 AMP196519 AWL196519 BGH196519 BQD196519 BZZ196519 CJV196519 CTR196519 DDN196519 DNJ196519 DXF196519 EHB196519 EQX196519 FAT196519 FKP196519 FUL196519 GEH196519 GOD196519 GXZ196519 HHV196519 HRR196519 IBN196519 ILJ196519 IVF196519 JFB196519 JOX196519 JYT196519 KIP196519 KSL196519 LCH196519 LMD196519 LVZ196519 MFV196519 MPR196519 MZN196519 NJJ196519 NTF196519 ODB196519 OMX196519 OWT196519 PGP196519 PQL196519 QAH196519 QKD196519 QTZ196519 RDV196519 RNR196519 RXN196519 SHJ196519 SRF196519 TBB196519 TKX196519 TUT196519 UEP196519 UOL196519 UYH196519 VID196519 VRZ196519 WBV196519 WLR196519 WVN196519 F262055 JB262055 SX262055 ACT262055 AMP262055 AWL262055 BGH262055 BQD262055 BZZ262055 CJV262055 CTR262055 DDN262055 DNJ262055 DXF262055 EHB262055 EQX262055 FAT262055 FKP262055 FUL262055 GEH262055 GOD262055 GXZ262055 HHV262055 HRR262055 IBN262055 ILJ262055 IVF262055 JFB262055 JOX262055 JYT262055 KIP262055 KSL262055 LCH262055 LMD262055 LVZ262055 MFV262055 MPR262055 MZN262055 NJJ262055 NTF262055 ODB262055 OMX262055 OWT262055 PGP262055 PQL262055 QAH262055 QKD262055 QTZ262055 RDV262055 RNR262055 RXN262055 SHJ262055 SRF262055 TBB262055 TKX262055 TUT262055 UEP262055 UOL262055 UYH262055 VID262055 VRZ262055 WBV262055 WLR262055 WVN262055 F327591 JB327591 SX327591 ACT327591 AMP327591 AWL327591 BGH327591 BQD327591 BZZ327591 CJV327591 CTR327591 DDN327591 DNJ327591 DXF327591 EHB327591 EQX327591 FAT327591 FKP327591 FUL327591 GEH327591 GOD327591 GXZ327591 HHV327591 HRR327591 IBN327591 ILJ327591 IVF327591 JFB327591 JOX327591 JYT327591 KIP327591 KSL327591 LCH327591 LMD327591 LVZ327591 MFV327591 MPR327591 MZN327591 NJJ327591 NTF327591 ODB327591 OMX327591 OWT327591 PGP327591 PQL327591 QAH327591 QKD327591 QTZ327591 RDV327591 RNR327591 RXN327591 SHJ327591 SRF327591 TBB327591 TKX327591 TUT327591 UEP327591 UOL327591 UYH327591 VID327591 VRZ327591 WBV327591 WLR327591 WVN327591 F393127 JB393127 SX393127 ACT393127 AMP393127 AWL393127 BGH393127 BQD393127 BZZ393127 CJV393127 CTR393127 DDN393127 DNJ393127 DXF393127 EHB393127 EQX393127 FAT393127 FKP393127 FUL393127 GEH393127 GOD393127 GXZ393127 HHV393127 HRR393127 IBN393127 ILJ393127 IVF393127 JFB393127 JOX393127 JYT393127 KIP393127 KSL393127 LCH393127 LMD393127 LVZ393127 MFV393127 MPR393127 MZN393127 NJJ393127 NTF393127 ODB393127 OMX393127 OWT393127 PGP393127 PQL393127 QAH393127 QKD393127 QTZ393127 RDV393127 RNR393127 RXN393127 SHJ393127 SRF393127 TBB393127 TKX393127 TUT393127 UEP393127 UOL393127 UYH393127 VID393127 VRZ393127 WBV393127 WLR393127 WVN393127 F458663 JB458663 SX458663 ACT458663 AMP458663 AWL458663 BGH458663 BQD458663 BZZ458663 CJV458663 CTR458663 DDN458663 DNJ458663 DXF458663 EHB458663 EQX458663 FAT458663 FKP458663 FUL458663 GEH458663 GOD458663 GXZ458663 HHV458663 HRR458663 IBN458663 ILJ458663 IVF458663 JFB458663 JOX458663 JYT458663 KIP458663 KSL458663 LCH458663 LMD458663 LVZ458663 MFV458663 MPR458663 MZN458663 NJJ458663 NTF458663 ODB458663 OMX458663 OWT458663 PGP458663 PQL458663 QAH458663 QKD458663 QTZ458663 RDV458663 RNR458663 RXN458663 SHJ458663 SRF458663 TBB458663 TKX458663 TUT458663 UEP458663 UOL458663 UYH458663 VID458663 VRZ458663 WBV458663 WLR458663 WVN458663 F524199 JB524199 SX524199 ACT524199 AMP524199 AWL524199 BGH524199 BQD524199 BZZ524199 CJV524199 CTR524199 DDN524199 DNJ524199 DXF524199 EHB524199 EQX524199 FAT524199 FKP524199 FUL524199 GEH524199 GOD524199 GXZ524199 HHV524199 HRR524199 IBN524199 ILJ524199 IVF524199 JFB524199 JOX524199 JYT524199 KIP524199 KSL524199 LCH524199 LMD524199 LVZ524199 MFV524199 MPR524199 MZN524199 NJJ524199 NTF524199 ODB524199 OMX524199 OWT524199 PGP524199 PQL524199 QAH524199 QKD524199 QTZ524199 RDV524199 RNR524199 RXN524199 SHJ524199 SRF524199 TBB524199 TKX524199 TUT524199 UEP524199 UOL524199 UYH524199 VID524199 VRZ524199 WBV524199 WLR524199 WVN524199 F589735 JB589735 SX589735 ACT589735 AMP589735 AWL589735 BGH589735 BQD589735 BZZ589735 CJV589735 CTR589735 DDN589735 DNJ589735 DXF589735 EHB589735 EQX589735 FAT589735 FKP589735 FUL589735 GEH589735 GOD589735 GXZ589735 HHV589735 HRR589735 IBN589735 ILJ589735 IVF589735 JFB589735 JOX589735 JYT589735 KIP589735 KSL589735 LCH589735 LMD589735 LVZ589735 MFV589735 MPR589735 MZN589735 NJJ589735 NTF589735 ODB589735 OMX589735 OWT589735 PGP589735 PQL589735 QAH589735 QKD589735 QTZ589735 RDV589735 RNR589735 RXN589735 SHJ589735 SRF589735 TBB589735 TKX589735 TUT589735 UEP589735 UOL589735 UYH589735 VID589735 VRZ589735 WBV589735 WLR589735 WVN589735 F655271 JB655271 SX655271 ACT655271 AMP655271 AWL655271 BGH655271 BQD655271 BZZ655271 CJV655271 CTR655271 DDN655271 DNJ655271 DXF655271 EHB655271 EQX655271 FAT655271 FKP655271 FUL655271 GEH655271 GOD655271 GXZ655271 HHV655271 HRR655271 IBN655271 ILJ655271 IVF655271 JFB655271 JOX655271 JYT655271 KIP655271 KSL655271 LCH655271 LMD655271 LVZ655271 MFV655271 MPR655271 MZN655271 NJJ655271 NTF655271 ODB655271 OMX655271 OWT655271 PGP655271 PQL655271 QAH655271 QKD655271 QTZ655271 RDV655271 RNR655271 RXN655271 SHJ655271 SRF655271 TBB655271 TKX655271 TUT655271 UEP655271 UOL655271 UYH655271 VID655271 VRZ655271 WBV655271 WLR655271 WVN655271 F720807 JB720807 SX720807 ACT720807 AMP720807 AWL720807 BGH720807 BQD720807 BZZ720807 CJV720807 CTR720807 DDN720807 DNJ720807 DXF720807 EHB720807 EQX720807 FAT720807 FKP720807 FUL720807 GEH720807 GOD720807 GXZ720807 HHV720807 HRR720807 IBN720807 ILJ720807 IVF720807 JFB720807 JOX720807 JYT720807 KIP720807 KSL720807 LCH720807 LMD720807 LVZ720807 MFV720807 MPR720807 MZN720807 NJJ720807 NTF720807 ODB720807 OMX720807 OWT720807 PGP720807 PQL720807 QAH720807 QKD720807 QTZ720807 RDV720807 RNR720807 RXN720807 SHJ720807 SRF720807 TBB720807 TKX720807 TUT720807 UEP720807 UOL720807 UYH720807 VID720807 VRZ720807 WBV720807 WLR720807 WVN720807 F786343 JB786343 SX786343 ACT786343 AMP786343 AWL786343 BGH786343 BQD786343 BZZ786343 CJV786343 CTR786343 DDN786343 DNJ786343 DXF786343 EHB786343 EQX786343 FAT786343 FKP786343 FUL786343 GEH786343 GOD786343 GXZ786343 HHV786343 HRR786343 IBN786343 ILJ786343 IVF786343 JFB786343 JOX786343 JYT786343 KIP786343 KSL786343 LCH786343 LMD786343 LVZ786343 MFV786343 MPR786343 MZN786343 NJJ786343 NTF786343 ODB786343 OMX786343 OWT786343 PGP786343 PQL786343 QAH786343 QKD786343 QTZ786343 RDV786343 RNR786343 RXN786343 SHJ786343 SRF786343 TBB786343 TKX786343 TUT786343 UEP786343 UOL786343 UYH786343 VID786343 VRZ786343 WBV786343 WLR786343 WVN786343 F851879 JB851879 SX851879 ACT851879 AMP851879 AWL851879 BGH851879 BQD851879 BZZ851879 CJV851879 CTR851879 DDN851879 DNJ851879 DXF851879 EHB851879 EQX851879 FAT851879 FKP851879 FUL851879 GEH851879 GOD851879 GXZ851879 HHV851879 HRR851879 IBN851879 ILJ851879 IVF851879 JFB851879 JOX851879 JYT851879 KIP851879 KSL851879 LCH851879 LMD851879 LVZ851879 MFV851879 MPR851879 MZN851879 NJJ851879 NTF851879 ODB851879 OMX851879 OWT851879 PGP851879 PQL851879 QAH851879 QKD851879 QTZ851879 RDV851879 RNR851879 RXN851879 SHJ851879 SRF851879 TBB851879 TKX851879 TUT851879 UEP851879 UOL851879 UYH851879 VID851879 VRZ851879 WBV851879 WLR851879 WVN851879 F917415 JB917415 SX917415 ACT917415 AMP917415 AWL917415 BGH917415 BQD917415 BZZ917415 CJV917415 CTR917415 DDN917415 DNJ917415 DXF917415 EHB917415 EQX917415 FAT917415 FKP917415 FUL917415 GEH917415 GOD917415 GXZ917415 HHV917415 HRR917415 IBN917415 ILJ917415 IVF917415 JFB917415 JOX917415 JYT917415 KIP917415 KSL917415 LCH917415 LMD917415 LVZ917415 MFV917415 MPR917415 MZN917415 NJJ917415 NTF917415 ODB917415 OMX917415 OWT917415 PGP917415 PQL917415 QAH917415 QKD917415 QTZ917415 RDV917415 RNR917415 RXN917415 SHJ917415 SRF917415 TBB917415 TKX917415 TUT917415 UEP917415 UOL917415 UYH917415 VID917415 VRZ917415 WBV917415 WLR917415 WVN917415 F982951 JB982951 SX982951 ACT982951 AMP982951 AWL982951 BGH982951 BQD982951 BZZ982951 CJV982951 CTR982951 DDN982951 DNJ982951 DXF982951 EHB982951 EQX982951 FAT982951 FKP982951 FUL982951 GEH982951 GOD982951 GXZ982951 HHV982951 HRR982951 IBN982951 ILJ982951 IVF982951 JFB982951 JOX982951 JYT982951 KIP982951 KSL982951 LCH982951 LMD982951 LVZ982951 MFV982951 MPR982951 MZN982951 NJJ982951 NTF982951 ODB982951 OMX982951 OWT982951 PGP982951 PQL982951 QAH982951 QKD982951 QTZ982951 RDV982951 RNR982951 RXN982951 SHJ982951 SRF982951 TBB982951 TKX982951 TUT982951 UEP982951 UOL982951 UYH982951 VID982951 VRZ982951 WBV982951 WLR982951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JB15">
      <formula1>#REF!</formula1>
    </dataValidation>
    <dataValidation type="list" allowBlank="1" showInputMessage="1" showErrorMessage="1" promptTitle="qdsfqdf" prompt="qsdfqqdf fq dsfqdsfqdsf" sqref="F15">
      <formula1>$A$4:$A$35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M101"/>
  <sheetViews>
    <sheetView workbookViewId="0">
      <selection activeCell="A2" sqref="A2"/>
    </sheetView>
  </sheetViews>
  <sheetFormatPr baseColWidth="10" defaultRowHeight="12.75"/>
  <cols>
    <col min="1" max="1" width="18.7109375" style="29" customWidth="1"/>
    <col min="2" max="2" width="31.7109375" style="29" customWidth="1"/>
    <col min="3" max="3" width="16.28515625" style="29" customWidth="1"/>
    <col min="4" max="4" width="20.28515625" style="29" customWidth="1"/>
    <col min="5" max="5" width="30.85546875" style="29" customWidth="1"/>
    <col min="6" max="6" width="15.5703125" style="29" customWidth="1"/>
    <col min="7" max="7" width="22.7109375" style="29" customWidth="1"/>
    <col min="8" max="8" width="11.42578125" style="29"/>
    <col min="9" max="9" width="13.28515625" style="29" customWidth="1"/>
    <col min="10" max="10" width="21.5703125" style="29" customWidth="1"/>
    <col min="11" max="11" width="29.42578125" style="29" customWidth="1"/>
    <col min="12" max="12" width="16" style="29" customWidth="1"/>
    <col min="13" max="256" width="11.42578125" style="29"/>
    <col min="257" max="257" width="18.7109375" style="29" customWidth="1"/>
    <col min="258" max="258" width="33" style="29" customWidth="1"/>
    <col min="259" max="259" width="16.28515625" style="29" customWidth="1"/>
    <col min="260" max="260" width="20.28515625" style="29" customWidth="1"/>
    <col min="261" max="261" width="32.42578125" style="29" customWidth="1"/>
    <col min="262" max="262" width="15.5703125" style="29" customWidth="1"/>
    <col min="263" max="263" width="17.7109375" style="29" customWidth="1"/>
    <col min="264" max="264" width="11.42578125" style="29"/>
    <col min="265" max="265" width="13.28515625" style="29" customWidth="1"/>
    <col min="266" max="266" width="21.5703125" style="29" customWidth="1"/>
    <col min="267" max="267" width="29.42578125" style="29" customWidth="1"/>
    <col min="268" max="268" width="16" style="29" customWidth="1"/>
    <col min="269" max="512" width="11.42578125" style="29"/>
    <col min="513" max="513" width="18.7109375" style="29" customWidth="1"/>
    <col min="514" max="514" width="33" style="29" customWidth="1"/>
    <col min="515" max="515" width="16.28515625" style="29" customWidth="1"/>
    <col min="516" max="516" width="20.28515625" style="29" customWidth="1"/>
    <col min="517" max="517" width="32.42578125" style="29" customWidth="1"/>
    <col min="518" max="518" width="15.5703125" style="29" customWidth="1"/>
    <col min="519" max="519" width="17.7109375" style="29" customWidth="1"/>
    <col min="520" max="520" width="11.42578125" style="29"/>
    <col min="521" max="521" width="13.28515625" style="29" customWidth="1"/>
    <col min="522" max="522" width="21.5703125" style="29" customWidth="1"/>
    <col min="523" max="523" width="29.42578125" style="29" customWidth="1"/>
    <col min="524" max="524" width="16" style="29" customWidth="1"/>
    <col min="525" max="768" width="11.42578125" style="29"/>
    <col min="769" max="769" width="18.7109375" style="29" customWidth="1"/>
    <col min="770" max="770" width="33" style="29" customWidth="1"/>
    <col min="771" max="771" width="16.28515625" style="29" customWidth="1"/>
    <col min="772" max="772" width="20.28515625" style="29" customWidth="1"/>
    <col min="773" max="773" width="32.42578125" style="29" customWidth="1"/>
    <col min="774" max="774" width="15.5703125" style="29" customWidth="1"/>
    <col min="775" max="775" width="17.7109375" style="29" customWidth="1"/>
    <col min="776" max="776" width="11.42578125" style="29"/>
    <col min="777" max="777" width="13.28515625" style="29" customWidth="1"/>
    <col min="778" max="778" width="21.5703125" style="29" customWidth="1"/>
    <col min="779" max="779" width="29.42578125" style="29" customWidth="1"/>
    <col min="780" max="780" width="16" style="29" customWidth="1"/>
    <col min="781" max="1024" width="11.42578125" style="29"/>
    <col min="1025" max="1025" width="18.7109375" style="29" customWidth="1"/>
    <col min="1026" max="1026" width="33" style="29" customWidth="1"/>
    <col min="1027" max="1027" width="16.28515625" style="29" customWidth="1"/>
    <col min="1028" max="1028" width="20.28515625" style="29" customWidth="1"/>
    <col min="1029" max="1029" width="32.42578125" style="29" customWidth="1"/>
    <col min="1030" max="1030" width="15.5703125" style="29" customWidth="1"/>
    <col min="1031" max="1031" width="17.7109375" style="29" customWidth="1"/>
    <col min="1032" max="1032" width="11.42578125" style="29"/>
    <col min="1033" max="1033" width="13.28515625" style="29" customWidth="1"/>
    <col min="1034" max="1034" width="21.5703125" style="29" customWidth="1"/>
    <col min="1035" max="1035" width="29.42578125" style="29" customWidth="1"/>
    <col min="1036" max="1036" width="16" style="29" customWidth="1"/>
    <col min="1037" max="1280" width="11.42578125" style="29"/>
    <col min="1281" max="1281" width="18.7109375" style="29" customWidth="1"/>
    <col min="1282" max="1282" width="33" style="29" customWidth="1"/>
    <col min="1283" max="1283" width="16.28515625" style="29" customWidth="1"/>
    <col min="1284" max="1284" width="20.28515625" style="29" customWidth="1"/>
    <col min="1285" max="1285" width="32.42578125" style="29" customWidth="1"/>
    <col min="1286" max="1286" width="15.5703125" style="29" customWidth="1"/>
    <col min="1287" max="1287" width="17.7109375" style="29" customWidth="1"/>
    <col min="1288" max="1288" width="11.42578125" style="29"/>
    <col min="1289" max="1289" width="13.28515625" style="29" customWidth="1"/>
    <col min="1290" max="1290" width="21.5703125" style="29" customWidth="1"/>
    <col min="1291" max="1291" width="29.42578125" style="29" customWidth="1"/>
    <col min="1292" max="1292" width="16" style="29" customWidth="1"/>
    <col min="1293" max="1536" width="11.42578125" style="29"/>
    <col min="1537" max="1537" width="18.7109375" style="29" customWidth="1"/>
    <col min="1538" max="1538" width="33" style="29" customWidth="1"/>
    <col min="1539" max="1539" width="16.28515625" style="29" customWidth="1"/>
    <col min="1540" max="1540" width="20.28515625" style="29" customWidth="1"/>
    <col min="1541" max="1541" width="32.42578125" style="29" customWidth="1"/>
    <col min="1542" max="1542" width="15.5703125" style="29" customWidth="1"/>
    <col min="1543" max="1543" width="17.7109375" style="29" customWidth="1"/>
    <col min="1544" max="1544" width="11.42578125" style="29"/>
    <col min="1545" max="1545" width="13.28515625" style="29" customWidth="1"/>
    <col min="1546" max="1546" width="21.5703125" style="29" customWidth="1"/>
    <col min="1547" max="1547" width="29.42578125" style="29" customWidth="1"/>
    <col min="1548" max="1548" width="16" style="29" customWidth="1"/>
    <col min="1549" max="1792" width="11.42578125" style="29"/>
    <col min="1793" max="1793" width="18.7109375" style="29" customWidth="1"/>
    <col min="1794" max="1794" width="33" style="29" customWidth="1"/>
    <col min="1795" max="1795" width="16.28515625" style="29" customWidth="1"/>
    <col min="1796" max="1796" width="20.28515625" style="29" customWidth="1"/>
    <col min="1797" max="1797" width="32.42578125" style="29" customWidth="1"/>
    <col min="1798" max="1798" width="15.5703125" style="29" customWidth="1"/>
    <col min="1799" max="1799" width="17.7109375" style="29" customWidth="1"/>
    <col min="1800" max="1800" width="11.42578125" style="29"/>
    <col min="1801" max="1801" width="13.28515625" style="29" customWidth="1"/>
    <col min="1802" max="1802" width="21.5703125" style="29" customWidth="1"/>
    <col min="1803" max="1803" width="29.42578125" style="29" customWidth="1"/>
    <col min="1804" max="1804" width="16" style="29" customWidth="1"/>
    <col min="1805" max="2048" width="11.42578125" style="29"/>
    <col min="2049" max="2049" width="18.7109375" style="29" customWidth="1"/>
    <col min="2050" max="2050" width="33" style="29" customWidth="1"/>
    <col min="2051" max="2051" width="16.28515625" style="29" customWidth="1"/>
    <col min="2052" max="2052" width="20.28515625" style="29" customWidth="1"/>
    <col min="2053" max="2053" width="32.42578125" style="29" customWidth="1"/>
    <col min="2054" max="2054" width="15.5703125" style="29" customWidth="1"/>
    <col min="2055" max="2055" width="17.7109375" style="29" customWidth="1"/>
    <col min="2056" max="2056" width="11.42578125" style="29"/>
    <col min="2057" max="2057" width="13.28515625" style="29" customWidth="1"/>
    <col min="2058" max="2058" width="21.5703125" style="29" customWidth="1"/>
    <col min="2059" max="2059" width="29.42578125" style="29" customWidth="1"/>
    <col min="2060" max="2060" width="16" style="29" customWidth="1"/>
    <col min="2061" max="2304" width="11.42578125" style="29"/>
    <col min="2305" max="2305" width="18.7109375" style="29" customWidth="1"/>
    <col min="2306" max="2306" width="33" style="29" customWidth="1"/>
    <col min="2307" max="2307" width="16.28515625" style="29" customWidth="1"/>
    <col min="2308" max="2308" width="20.28515625" style="29" customWidth="1"/>
    <col min="2309" max="2309" width="32.42578125" style="29" customWidth="1"/>
    <col min="2310" max="2310" width="15.5703125" style="29" customWidth="1"/>
    <col min="2311" max="2311" width="17.7109375" style="29" customWidth="1"/>
    <col min="2312" max="2312" width="11.42578125" style="29"/>
    <col min="2313" max="2313" width="13.28515625" style="29" customWidth="1"/>
    <col min="2314" max="2314" width="21.5703125" style="29" customWidth="1"/>
    <col min="2315" max="2315" width="29.42578125" style="29" customWidth="1"/>
    <col min="2316" max="2316" width="16" style="29" customWidth="1"/>
    <col min="2317" max="2560" width="11.42578125" style="29"/>
    <col min="2561" max="2561" width="18.7109375" style="29" customWidth="1"/>
    <col min="2562" max="2562" width="33" style="29" customWidth="1"/>
    <col min="2563" max="2563" width="16.28515625" style="29" customWidth="1"/>
    <col min="2564" max="2564" width="20.28515625" style="29" customWidth="1"/>
    <col min="2565" max="2565" width="32.42578125" style="29" customWidth="1"/>
    <col min="2566" max="2566" width="15.5703125" style="29" customWidth="1"/>
    <col min="2567" max="2567" width="17.7109375" style="29" customWidth="1"/>
    <col min="2568" max="2568" width="11.42578125" style="29"/>
    <col min="2569" max="2569" width="13.28515625" style="29" customWidth="1"/>
    <col min="2570" max="2570" width="21.5703125" style="29" customWidth="1"/>
    <col min="2571" max="2571" width="29.42578125" style="29" customWidth="1"/>
    <col min="2572" max="2572" width="16" style="29" customWidth="1"/>
    <col min="2573" max="2816" width="11.42578125" style="29"/>
    <col min="2817" max="2817" width="18.7109375" style="29" customWidth="1"/>
    <col min="2818" max="2818" width="33" style="29" customWidth="1"/>
    <col min="2819" max="2819" width="16.28515625" style="29" customWidth="1"/>
    <col min="2820" max="2820" width="20.28515625" style="29" customWidth="1"/>
    <col min="2821" max="2821" width="32.42578125" style="29" customWidth="1"/>
    <col min="2822" max="2822" width="15.5703125" style="29" customWidth="1"/>
    <col min="2823" max="2823" width="17.7109375" style="29" customWidth="1"/>
    <col min="2824" max="2824" width="11.42578125" style="29"/>
    <col min="2825" max="2825" width="13.28515625" style="29" customWidth="1"/>
    <col min="2826" max="2826" width="21.5703125" style="29" customWidth="1"/>
    <col min="2827" max="2827" width="29.42578125" style="29" customWidth="1"/>
    <col min="2828" max="2828" width="16" style="29" customWidth="1"/>
    <col min="2829" max="3072" width="11.42578125" style="29"/>
    <col min="3073" max="3073" width="18.7109375" style="29" customWidth="1"/>
    <col min="3074" max="3074" width="33" style="29" customWidth="1"/>
    <col min="3075" max="3075" width="16.28515625" style="29" customWidth="1"/>
    <col min="3076" max="3076" width="20.28515625" style="29" customWidth="1"/>
    <col min="3077" max="3077" width="32.42578125" style="29" customWidth="1"/>
    <col min="3078" max="3078" width="15.5703125" style="29" customWidth="1"/>
    <col min="3079" max="3079" width="17.7109375" style="29" customWidth="1"/>
    <col min="3080" max="3080" width="11.42578125" style="29"/>
    <col min="3081" max="3081" width="13.28515625" style="29" customWidth="1"/>
    <col min="3082" max="3082" width="21.5703125" style="29" customWidth="1"/>
    <col min="3083" max="3083" width="29.42578125" style="29" customWidth="1"/>
    <col min="3084" max="3084" width="16" style="29" customWidth="1"/>
    <col min="3085" max="3328" width="11.42578125" style="29"/>
    <col min="3329" max="3329" width="18.7109375" style="29" customWidth="1"/>
    <col min="3330" max="3330" width="33" style="29" customWidth="1"/>
    <col min="3331" max="3331" width="16.28515625" style="29" customWidth="1"/>
    <col min="3332" max="3332" width="20.28515625" style="29" customWidth="1"/>
    <col min="3333" max="3333" width="32.42578125" style="29" customWidth="1"/>
    <col min="3334" max="3334" width="15.5703125" style="29" customWidth="1"/>
    <col min="3335" max="3335" width="17.7109375" style="29" customWidth="1"/>
    <col min="3336" max="3336" width="11.42578125" style="29"/>
    <col min="3337" max="3337" width="13.28515625" style="29" customWidth="1"/>
    <col min="3338" max="3338" width="21.5703125" style="29" customWidth="1"/>
    <col min="3339" max="3339" width="29.42578125" style="29" customWidth="1"/>
    <col min="3340" max="3340" width="16" style="29" customWidth="1"/>
    <col min="3341" max="3584" width="11.42578125" style="29"/>
    <col min="3585" max="3585" width="18.7109375" style="29" customWidth="1"/>
    <col min="3586" max="3586" width="33" style="29" customWidth="1"/>
    <col min="3587" max="3587" width="16.28515625" style="29" customWidth="1"/>
    <col min="3588" max="3588" width="20.28515625" style="29" customWidth="1"/>
    <col min="3589" max="3589" width="32.42578125" style="29" customWidth="1"/>
    <col min="3590" max="3590" width="15.5703125" style="29" customWidth="1"/>
    <col min="3591" max="3591" width="17.7109375" style="29" customWidth="1"/>
    <col min="3592" max="3592" width="11.42578125" style="29"/>
    <col min="3593" max="3593" width="13.28515625" style="29" customWidth="1"/>
    <col min="3594" max="3594" width="21.5703125" style="29" customWidth="1"/>
    <col min="3595" max="3595" width="29.42578125" style="29" customWidth="1"/>
    <col min="3596" max="3596" width="16" style="29" customWidth="1"/>
    <col min="3597" max="3840" width="11.42578125" style="29"/>
    <col min="3841" max="3841" width="18.7109375" style="29" customWidth="1"/>
    <col min="3842" max="3842" width="33" style="29" customWidth="1"/>
    <col min="3843" max="3843" width="16.28515625" style="29" customWidth="1"/>
    <col min="3844" max="3844" width="20.28515625" style="29" customWidth="1"/>
    <col min="3845" max="3845" width="32.42578125" style="29" customWidth="1"/>
    <col min="3846" max="3846" width="15.5703125" style="29" customWidth="1"/>
    <col min="3847" max="3847" width="17.7109375" style="29" customWidth="1"/>
    <col min="3848" max="3848" width="11.42578125" style="29"/>
    <col min="3849" max="3849" width="13.28515625" style="29" customWidth="1"/>
    <col min="3850" max="3850" width="21.5703125" style="29" customWidth="1"/>
    <col min="3851" max="3851" width="29.42578125" style="29" customWidth="1"/>
    <col min="3852" max="3852" width="16" style="29" customWidth="1"/>
    <col min="3853" max="4096" width="11.42578125" style="29"/>
    <col min="4097" max="4097" width="18.7109375" style="29" customWidth="1"/>
    <col min="4098" max="4098" width="33" style="29" customWidth="1"/>
    <col min="4099" max="4099" width="16.28515625" style="29" customWidth="1"/>
    <col min="4100" max="4100" width="20.28515625" style="29" customWidth="1"/>
    <col min="4101" max="4101" width="32.42578125" style="29" customWidth="1"/>
    <col min="4102" max="4102" width="15.5703125" style="29" customWidth="1"/>
    <col min="4103" max="4103" width="17.7109375" style="29" customWidth="1"/>
    <col min="4104" max="4104" width="11.42578125" style="29"/>
    <col min="4105" max="4105" width="13.28515625" style="29" customWidth="1"/>
    <col min="4106" max="4106" width="21.5703125" style="29" customWidth="1"/>
    <col min="4107" max="4107" width="29.42578125" style="29" customWidth="1"/>
    <col min="4108" max="4108" width="16" style="29" customWidth="1"/>
    <col min="4109" max="4352" width="11.42578125" style="29"/>
    <col min="4353" max="4353" width="18.7109375" style="29" customWidth="1"/>
    <col min="4354" max="4354" width="33" style="29" customWidth="1"/>
    <col min="4355" max="4355" width="16.28515625" style="29" customWidth="1"/>
    <col min="4356" max="4356" width="20.28515625" style="29" customWidth="1"/>
    <col min="4357" max="4357" width="32.42578125" style="29" customWidth="1"/>
    <col min="4358" max="4358" width="15.5703125" style="29" customWidth="1"/>
    <col min="4359" max="4359" width="17.7109375" style="29" customWidth="1"/>
    <col min="4360" max="4360" width="11.42578125" style="29"/>
    <col min="4361" max="4361" width="13.28515625" style="29" customWidth="1"/>
    <col min="4362" max="4362" width="21.5703125" style="29" customWidth="1"/>
    <col min="4363" max="4363" width="29.42578125" style="29" customWidth="1"/>
    <col min="4364" max="4364" width="16" style="29" customWidth="1"/>
    <col min="4365" max="4608" width="11.42578125" style="29"/>
    <col min="4609" max="4609" width="18.7109375" style="29" customWidth="1"/>
    <col min="4610" max="4610" width="33" style="29" customWidth="1"/>
    <col min="4611" max="4611" width="16.28515625" style="29" customWidth="1"/>
    <col min="4612" max="4612" width="20.28515625" style="29" customWidth="1"/>
    <col min="4613" max="4613" width="32.42578125" style="29" customWidth="1"/>
    <col min="4614" max="4614" width="15.5703125" style="29" customWidth="1"/>
    <col min="4615" max="4615" width="17.7109375" style="29" customWidth="1"/>
    <col min="4616" max="4616" width="11.42578125" style="29"/>
    <col min="4617" max="4617" width="13.28515625" style="29" customWidth="1"/>
    <col min="4618" max="4618" width="21.5703125" style="29" customWidth="1"/>
    <col min="4619" max="4619" width="29.42578125" style="29" customWidth="1"/>
    <col min="4620" max="4620" width="16" style="29" customWidth="1"/>
    <col min="4621" max="4864" width="11.42578125" style="29"/>
    <col min="4865" max="4865" width="18.7109375" style="29" customWidth="1"/>
    <col min="4866" max="4866" width="33" style="29" customWidth="1"/>
    <col min="4867" max="4867" width="16.28515625" style="29" customWidth="1"/>
    <col min="4868" max="4868" width="20.28515625" style="29" customWidth="1"/>
    <col min="4869" max="4869" width="32.42578125" style="29" customWidth="1"/>
    <col min="4870" max="4870" width="15.5703125" style="29" customWidth="1"/>
    <col min="4871" max="4871" width="17.7109375" style="29" customWidth="1"/>
    <col min="4872" max="4872" width="11.42578125" style="29"/>
    <col min="4873" max="4873" width="13.28515625" style="29" customWidth="1"/>
    <col min="4874" max="4874" width="21.5703125" style="29" customWidth="1"/>
    <col min="4875" max="4875" width="29.42578125" style="29" customWidth="1"/>
    <col min="4876" max="4876" width="16" style="29" customWidth="1"/>
    <col min="4877" max="5120" width="11.42578125" style="29"/>
    <col min="5121" max="5121" width="18.7109375" style="29" customWidth="1"/>
    <col min="5122" max="5122" width="33" style="29" customWidth="1"/>
    <col min="5123" max="5123" width="16.28515625" style="29" customWidth="1"/>
    <col min="5124" max="5124" width="20.28515625" style="29" customWidth="1"/>
    <col min="5125" max="5125" width="32.42578125" style="29" customWidth="1"/>
    <col min="5126" max="5126" width="15.5703125" style="29" customWidth="1"/>
    <col min="5127" max="5127" width="17.7109375" style="29" customWidth="1"/>
    <col min="5128" max="5128" width="11.42578125" style="29"/>
    <col min="5129" max="5129" width="13.28515625" style="29" customWidth="1"/>
    <col min="5130" max="5130" width="21.5703125" style="29" customWidth="1"/>
    <col min="5131" max="5131" width="29.42578125" style="29" customWidth="1"/>
    <col min="5132" max="5132" width="16" style="29" customWidth="1"/>
    <col min="5133" max="5376" width="11.42578125" style="29"/>
    <col min="5377" max="5377" width="18.7109375" style="29" customWidth="1"/>
    <col min="5378" max="5378" width="33" style="29" customWidth="1"/>
    <col min="5379" max="5379" width="16.28515625" style="29" customWidth="1"/>
    <col min="5380" max="5380" width="20.28515625" style="29" customWidth="1"/>
    <col min="5381" max="5381" width="32.42578125" style="29" customWidth="1"/>
    <col min="5382" max="5382" width="15.5703125" style="29" customWidth="1"/>
    <col min="5383" max="5383" width="17.7109375" style="29" customWidth="1"/>
    <col min="5384" max="5384" width="11.42578125" style="29"/>
    <col min="5385" max="5385" width="13.28515625" style="29" customWidth="1"/>
    <col min="5386" max="5386" width="21.5703125" style="29" customWidth="1"/>
    <col min="5387" max="5387" width="29.42578125" style="29" customWidth="1"/>
    <col min="5388" max="5388" width="16" style="29" customWidth="1"/>
    <col min="5389" max="5632" width="11.42578125" style="29"/>
    <col min="5633" max="5633" width="18.7109375" style="29" customWidth="1"/>
    <col min="5634" max="5634" width="33" style="29" customWidth="1"/>
    <col min="5635" max="5635" width="16.28515625" style="29" customWidth="1"/>
    <col min="5636" max="5636" width="20.28515625" style="29" customWidth="1"/>
    <col min="5637" max="5637" width="32.42578125" style="29" customWidth="1"/>
    <col min="5638" max="5638" width="15.5703125" style="29" customWidth="1"/>
    <col min="5639" max="5639" width="17.7109375" style="29" customWidth="1"/>
    <col min="5640" max="5640" width="11.42578125" style="29"/>
    <col min="5641" max="5641" width="13.28515625" style="29" customWidth="1"/>
    <col min="5642" max="5642" width="21.5703125" style="29" customWidth="1"/>
    <col min="5643" max="5643" width="29.42578125" style="29" customWidth="1"/>
    <col min="5644" max="5644" width="16" style="29" customWidth="1"/>
    <col min="5645" max="5888" width="11.42578125" style="29"/>
    <col min="5889" max="5889" width="18.7109375" style="29" customWidth="1"/>
    <col min="5890" max="5890" width="33" style="29" customWidth="1"/>
    <col min="5891" max="5891" width="16.28515625" style="29" customWidth="1"/>
    <col min="5892" max="5892" width="20.28515625" style="29" customWidth="1"/>
    <col min="5893" max="5893" width="32.42578125" style="29" customWidth="1"/>
    <col min="5894" max="5894" width="15.5703125" style="29" customWidth="1"/>
    <col min="5895" max="5895" width="17.7109375" style="29" customWidth="1"/>
    <col min="5896" max="5896" width="11.42578125" style="29"/>
    <col min="5897" max="5897" width="13.28515625" style="29" customWidth="1"/>
    <col min="5898" max="5898" width="21.5703125" style="29" customWidth="1"/>
    <col min="5899" max="5899" width="29.42578125" style="29" customWidth="1"/>
    <col min="5900" max="5900" width="16" style="29" customWidth="1"/>
    <col min="5901" max="6144" width="11.42578125" style="29"/>
    <col min="6145" max="6145" width="18.7109375" style="29" customWidth="1"/>
    <col min="6146" max="6146" width="33" style="29" customWidth="1"/>
    <col min="6147" max="6147" width="16.28515625" style="29" customWidth="1"/>
    <col min="6148" max="6148" width="20.28515625" style="29" customWidth="1"/>
    <col min="6149" max="6149" width="32.42578125" style="29" customWidth="1"/>
    <col min="6150" max="6150" width="15.5703125" style="29" customWidth="1"/>
    <col min="6151" max="6151" width="17.7109375" style="29" customWidth="1"/>
    <col min="6152" max="6152" width="11.42578125" style="29"/>
    <col min="6153" max="6153" width="13.28515625" style="29" customWidth="1"/>
    <col min="6154" max="6154" width="21.5703125" style="29" customWidth="1"/>
    <col min="6155" max="6155" width="29.42578125" style="29" customWidth="1"/>
    <col min="6156" max="6156" width="16" style="29" customWidth="1"/>
    <col min="6157" max="6400" width="11.42578125" style="29"/>
    <col min="6401" max="6401" width="18.7109375" style="29" customWidth="1"/>
    <col min="6402" max="6402" width="33" style="29" customWidth="1"/>
    <col min="6403" max="6403" width="16.28515625" style="29" customWidth="1"/>
    <col min="6404" max="6404" width="20.28515625" style="29" customWidth="1"/>
    <col min="6405" max="6405" width="32.42578125" style="29" customWidth="1"/>
    <col min="6406" max="6406" width="15.5703125" style="29" customWidth="1"/>
    <col min="6407" max="6407" width="17.7109375" style="29" customWidth="1"/>
    <col min="6408" max="6408" width="11.42578125" style="29"/>
    <col min="6409" max="6409" width="13.28515625" style="29" customWidth="1"/>
    <col min="6410" max="6410" width="21.5703125" style="29" customWidth="1"/>
    <col min="6411" max="6411" width="29.42578125" style="29" customWidth="1"/>
    <col min="6412" max="6412" width="16" style="29" customWidth="1"/>
    <col min="6413" max="6656" width="11.42578125" style="29"/>
    <col min="6657" max="6657" width="18.7109375" style="29" customWidth="1"/>
    <col min="6658" max="6658" width="33" style="29" customWidth="1"/>
    <col min="6659" max="6659" width="16.28515625" style="29" customWidth="1"/>
    <col min="6660" max="6660" width="20.28515625" style="29" customWidth="1"/>
    <col min="6661" max="6661" width="32.42578125" style="29" customWidth="1"/>
    <col min="6662" max="6662" width="15.5703125" style="29" customWidth="1"/>
    <col min="6663" max="6663" width="17.7109375" style="29" customWidth="1"/>
    <col min="6664" max="6664" width="11.42578125" style="29"/>
    <col min="6665" max="6665" width="13.28515625" style="29" customWidth="1"/>
    <col min="6666" max="6666" width="21.5703125" style="29" customWidth="1"/>
    <col min="6667" max="6667" width="29.42578125" style="29" customWidth="1"/>
    <col min="6668" max="6668" width="16" style="29" customWidth="1"/>
    <col min="6669" max="6912" width="11.42578125" style="29"/>
    <col min="6913" max="6913" width="18.7109375" style="29" customWidth="1"/>
    <col min="6914" max="6914" width="33" style="29" customWidth="1"/>
    <col min="6915" max="6915" width="16.28515625" style="29" customWidth="1"/>
    <col min="6916" max="6916" width="20.28515625" style="29" customWidth="1"/>
    <col min="6917" max="6917" width="32.42578125" style="29" customWidth="1"/>
    <col min="6918" max="6918" width="15.5703125" style="29" customWidth="1"/>
    <col min="6919" max="6919" width="17.7109375" style="29" customWidth="1"/>
    <col min="6920" max="6920" width="11.42578125" style="29"/>
    <col min="6921" max="6921" width="13.28515625" style="29" customWidth="1"/>
    <col min="6922" max="6922" width="21.5703125" style="29" customWidth="1"/>
    <col min="6923" max="6923" width="29.42578125" style="29" customWidth="1"/>
    <col min="6924" max="6924" width="16" style="29" customWidth="1"/>
    <col min="6925" max="7168" width="11.42578125" style="29"/>
    <col min="7169" max="7169" width="18.7109375" style="29" customWidth="1"/>
    <col min="7170" max="7170" width="33" style="29" customWidth="1"/>
    <col min="7171" max="7171" width="16.28515625" style="29" customWidth="1"/>
    <col min="7172" max="7172" width="20.28515625" style="29" customWidth="1"/>
    <col min="7173" max="7173" width="32.42578125" style="29" customWidth="1"/>
    <col min="7174" max="7174" width="15.5703125" style="29" customWidth="1"/>
    <col min="7175" max="7175" width="17.7109375" style="29" customWidth="1"/>
    <col min="7176" max="7176" width="11.42578125" style="29"/>
    <col min="7177" max="7177" width="13.28515625" style="29" customWidth="1"/>
    <col min="7178" max="7178" width="21.5703125" style="29" customWidth="1"/>
    <col min="7179" max="7179" width="29.42578125" style="29" customWidth="1"/>
    <col min="7180" max="7180" width="16" style="29" customWidth="1"/>
    <col min="7181" max="7424" width="11.42578125" style="29"/>
    <col min="7425" max="7425" width="18.7109375" style="29" customWidth="1"/>
    <col min="7426" max="7426" width="33" style="29" customWidth="1"/>
    <col min="7427" max="7427" width="16.28515625" style="29" customWidth="1"/>
    <col min="7428" max="7428" width="20.28515625" style="29" customWidth="1"/>
    <col min="7429" max="7429" width="32.42578125" style="29" customWidth="1"/>
    <col min="7430" max="7430" width="15.5703125" style="29" customWidth="1"/>
    <col min="7431" max="7431" width="17.7109375" style="29" customWidth="1"/>
    <col min="7432" max="7432" width="11.42578125" style="29"/>
    <col min="7433" max="7433" width="13.28515625" style="29" customWidth="1"/>
    <col min="7434" max="7434" width="21.5703125" style="29" customWidth="1"/>
    <col min="7435" max="7435" width="29.42578125" style="29" customWidth="1"/>
    <col min="7436" max="7436" width="16" style="29" customWidth="1"/>
    <col min="7437" max="7680" width="11.42578125" style="29"/>
    <col min="7681" max="7681" width="18.7109375" style="29" customWidth="1"/>
    <col min="7682" max="7682" width="33" style="29" customWidth="1"/>
    <col min="7683" max="7683" width="16.28515625" style="29" customWidth="1"/>
    <col min="7684" max="7684" width="20.28515625" style="29" customWidth="1"/>
    <col min="7685" max="7685" width="32.42578125" style="29" customWidth="1"/>
    <col min="7686" max="7686" width="15.5703125" style="29" customWidth="1"/>
    <col min="7687" max="7687" width="17.7109375" style="29" customWidth="1"/>
    <col min="7688" max="7688" width="11.42578125" style="29"/>
    <col min="7689" max="7689" width="13.28515625" style="29" customWidth="1"/>
    <col min="7690" max="7690" width="21.5703125" style="29" customWidth="1"/>
    <col min="7691" max="7691" width="29.42578125" style="29" customWidth="1"/>
    <col min="7692" max="7692" width="16" style="29" customWidth="1"/>
    <col min="7693" max="7936" width="11.42578125" style="29"/>
    <col min="7937" max="7937" width="18.7109375" style="29" customWidth="1"/>
    <col min="7938" max="7938" width="33" style="29" customWidth="1"/>
    <col min="7939" max="7939" width="16.28515625" style="29" customWidth="1"/>
    <col min="7940" max="7940" width="20.28515625" style="29" customWidth="1"/>
    <col min="7941" max="7941" width="32.42578125" style="29" customWidth="1"/>
    <col min="7942" max="7942" width="15.5703125" style="29" customWidth="1"/>
    <col min="7943" max="7943" width="17.7109375" style="29" customWidth="1"/>
    <col min="7944" max="7944" width="11.42578125" style="29"/>
    <col min="7945" max="7945" width="13.28515625" style="29" customWidth="1"/>
    <col min="7946" max="7946" width="21.5703125" style="29" customWidth="1"/>
    <col min="7947" max="7947" width="29.42578125" style="29" customWidth="1"/>
    <col min="7948" max="7948" width="16" style="29" customWidth="1"/>
    <col min="7949" max="8192" width="11.42578125" style="29"/>
    <col min="8193" max="8193" width="18.7109375" style="29" customWidth="1"/>
    <col min="8194" max="8194" width="33" style="29" customWidth="1"/>
    <col min="8195" max="8195" width="16.28515625" style="29" customWidth="1"/>
    <col min="8196" max="8196" width="20.28515625" style="29" customWidth="1"/>
    <col min="8197" max="8197" width="32.42578125" style="29" customWidth="1"/>
    <col min="8198" max="8198" width="15.5703125" style="29" customWidth="1"/>
    <col min="8199" max="8199" width="17.7109375" style="29" customWidth="1"/>
    <col min="8200" max="8200" width="11.42578125" style="29"/>
    <col min="8201" max="8201" width="13.28515625" style="29" customWidth="1"/>
    <col min="8202" max="8202" width="21.5703125" style="29" customWidth="1"/>
    <col min="8203" max="8203" width="29.42578125" style="29" customWidth="1"/>
    <col min="8204" max="8204" width="16" style="29" customWidth="1"/>
    <col min="8205" max="8448" width="11.42578125" style="29"/>
    <col min="8449" max="8449" width="18.7109375" style="29" customWidth="1"/>
    <col min="8450" max="8450" width="33" style="29" customWidth="1"/>
    <col min="8451" max="8451" width="16.28515625" style="29" customWidth="1"/>
    <col min="8452" max="8452" width="20.28515625" style="29" customWidth="1"/>
    <col min="8453" max="8453" width="32.42578125" style="29" customWidth="1"/>
    <col min="8454" max="8454" width="15.5703125" style="29" customWidth="1"/>
    <col min="8455" max="8455" width="17.7109375" style="29" customWidth="1"/>
    <col min="8456" max="8456" width="11.42578125" style="29"/>
    <col min="8457" max="8457" width="13.28515625" style="29" customWidth="1"/>
    <col min="8458" max="8458" width="21.5703125" style="29" customWidth="1"/>
    <col min="8459" max="8459" width="29.42578125" style="29" customWidth="1"/>
    <col min="8460" max="8460" width="16" style="29" customWidth="1"/>
    <col min="8461" max="8704" width="11.42578125" style="29"/>
    <col min="8705" max="8705" width="18.7109375" style="29" customWidth="1"/>
    <col min="8706" max="8706" width="33" style="29" customWidth="1"/>
    <col min="8707" max="8707" width="16.28515625" style="29" customWidth="1"/>
    <col min="8708" max="8708" width="20.28515625" style="29" customWidth="1"/>
    <col min="8709" max="8709" width="32.42578125" style="29" customWidth="1"/>
    <col min="8710" max="8710" width="15.5703125" style="29" customWidth="1"/>
    <col min="8711" max="8711" width="17.7109375" style="29" customWidth="1"/>
    <col min="8712" max="8712" width="11.42578125" style="29"/>
    <col min="8713" max="8713" width="13.28515625" style="29" customWidth="1"/>
    <col min="8714" max="8714" width="21.5703125" style="29" customWidth="1"/>
    <col min="8715" max="8715" width="29.42578125" style="29" customWidth="1"/>
    <col min="8716" max="8716" width="16" style="29" customWidth="1"/>
    <col min="8717" max="8960" width="11.42578125" style="29"/>
    <col min="8961" max="8961" width="18.7109375" style="29" customWidth="1"/>
    <col min="8962" max="8962" width="33" style="29" customWidth="1"/>
    <col min="8963" max="8963" width="16.28515625" style="29" customWidth="1"/>
    <col min="8964" max="8964" width="20.28515625" style="29" customWidth="1"/>
    <col min="8965" max="8965" width="32.42578125" style="29" customWidth="1"/>
    <col min="8966" max="8966" width="15.5703125" style="29" customWidth="1"/>
    <col min="8967" max="8967" width="17.7109375" style="29" customWidth="1"/>
    <col min="8968" max="8968" width="11.42578125" style="29"/>
    <col min="8969" max="8969" width="13.28515625" style="29" customWidth="1"/>
    <col min="8970" max="8970" width="21.5703125" style="29" customWidth="1"/>
    <col min="8971" max="8971" width="29.42578125" style="29" customWidth="1"/>
    <col min="8972" max="8972" width="16" style="29" customWidth="1"/>
    <col min="8973" max="9216" width="11.42578125" style="29"/>
    <col min="9217" max="9217" width="18.7109375" style="29" customWidth="1"/>
    <col min="9218" max="9218" width="33" style="29" customWidth="1"/>
    <col min="9219" max="9219" width="16.28515625" style="29" customWidth="1"/>
    <col min="9220" max="9220" width="20.28515625" style="29" customWidth="1"/>
    <col min="9221" max="9221" width="32.42578125" style="29" customWidth="1"/>
    <col min="9222" max="9222" width="15.5703125" style="29" customWidth="1"/>
    <col min="9223" max="9223" width="17.7109375" style="29" customWidth="1"/>
    <col min="9224" max="9224" width="11.42578125" style="29"/>
    <col min="9225" max="9225" width="13.28515625" style="29" customWidth="1"/>
    <col min="9226" max="9226" width="21.5703125" style="29" customWidth="1"/>
    <col min="9227" max="9227" width="29.42578125" style="29" customWidth="1"/>
    <col min="9228" max="9228" width="16" style="29" customWidth="1"/>
    <col min="9229" max="9472" width="11.42578125" style="29"/>
    <col min="9473" max="9473" width="18.7109375" style="29" customWidth="1"/>
    <col min="9474" max="9474" width="33" style="29" customWidth="1"/>
    <col min="9475" max="9475" width="16.28515625" style="29" customWidth="1"/>
    <col min="9476" max="9476" width="20.28515625" style="29" customWidth="1"/>
    <col min="9477" max="9477" width="32.42578125" style="29" customWidth="1"/>
    <col min="9478" max="9478" width="15.5703125" style="29" customWidth="1"/>
    <col min="9479" max="9479" width="17.7109375" style="29" customWidth="1"/>
    <col min="9480" max="9480" width="11.42578125" style="29"/>
    <col min="9481" max="9481" width="13.28515625" style="29" customWidth="1"/>
    <col min="9482" max="9482" width="21.5703125" style="29" customWidth="1"/>
    <col min="9483" max="9483" width="29.42578125" style="29" customWidth="1"/>
    <col min="9484" max="9484" width="16" style="29" customWidth="1"/>
    <col min="9485" max="9728" width="11.42578125" style="29"/>
    <col min="9729" max="9729" width="18.7109375" style="29" customWidth="1"/>
    <col min="9730" max="9730" width="33" style="29" customWidth="1"/>
    <col min="9731" max="9731" width="16.28515625" style="29" customWidth="1"/>
    <col min="9732" max="9732" width="20.28515625" style="29" customWidth="1"/>
    <col min="9733" max="9733" width="32.42578125" style="29" customWidth="1"/>
    <col min="9734" max="9734" width="15.5703125" style="29" customWidth="1"/>
    <col min="9735" max="9735" width="17.7109375" style="29" customWidth="1"/>
    <col min="9736" max="9736" width="11.42578125" style="29"/>
    <col min="9737" max="9737" width="13.28515625" style="29" customWidth="1"/>
    <col min="9738" max="9738" width="21.5703125" style="29" customWidth="1"/>
    <col min="9739" max="9739" width="29.42578125" style="29" customWidth="1"/>
    <col min="9740" max="9740" width="16" style="29" customWidth="1"/>
    <col min="9741" max="9984" width="11.42578125" style="29"/>
    <col min="9985" max="9985" width="18.7109375" style="29" customWidth="1"/>
    <col min="9986" max="9986" width="33" style="29" customWidth="1"/>
    <col min="9987" max="9987" width="16.28515625" style="29" customWidth="1"/>
    <col min="9988" max="9988" width="20.28515625" style="29" customWidth="1"/>
    <col min="9989" max="9989" width="32.42578125" style="29" customWidth="1"/>
    <col min="9990" max="9990" width="15.5703125" style="29" customWidth="1"/>
    <col min="9991" max="9991" width="17.7109375" style="29" customWidth="1"/>
    <col min="9992" max="9992" width="11.42578125" style="29"/>
    <col min="9993" max="9993" width="13.28515625" style="29" customWidth="1"/>
    <col min="9994" max="9994" width="21.5703125" style="29" customWidth="1"/>
    <col min="9995" max="9995" width="29.42578125" style="29" customWidth="1"/>
    <col min="9996" max="9996" width="16" style="29" customWidth="1"/>
    <col min="9997" max="10240" width="11.42578125" style="29"/>
    <col min="10241" max="10241" width="18.7109375" style="29" customWidth="1"/>
    <col min="10242" max="10242" width="33" style="29" customWidth="1"/>
    <col min="10243" max="10243" width="16.28515625" style="29" customWidth="1"/>
    <col min="10244" max="10244" width="20.28515625" style="29" customWidth="1"/>
    <col min="10245" max="10245" width="32.42578125" style="29" customWidth="1"/>
    <col min="10246" max="10246" width="15.5703125" style="29" customWidth="1"/>
    <col min="10247" max="10247" width="17.7109375" style="29" customWidth="1"/>
    <col min="10248" max="10248" width="11.42578125" style="29"/>
    <col min="10249" max="10249" width="13.28515625" style="29" customWidth="1"/>
    <col min="10250" max="10250" width="21.5703125" style="29" customWidth="1"/>
    <col min="10251" max="10251" width="29.42578125" style="29" customWidth="1"/>
    <col min="10252" max="10252" width="16" style="29" customWidth="1"/>
    <col min="10253" max="10496" width="11.42578125" style="29"/>
    <col min="10497" max="10497" width="18.7109375" style="29" customWidth="1"/>
    <col min="10498" max="10498" width="33" style="29" customWidth="1"/>
    <col min="10499" max="10499" width="16.28515625" style="29" customWidth="1"/>
    <col min="10500" max="10500" width="20.28515625" style="29" customWidth="1"/>
    <col min="10501" max="10501" width="32.42578125" style="29" customWidth="1"/>
    <col min="10502" max="10502" width="15.5703125" style="29" customWidth="1"/>
    <col min="10503" max="10503" width="17.7109375" style="29" customWidth="1"/>
    <col min="10504" max="10504" width="11.42578125" style="29"/>
    <col min="10505" max="10505" width="13.28515625" style="29" customWidth="1"/>
    <col min="10506" max="10506" width="21.5703125" style="29" customWidth="1"/>
    <col min="10507" max="10507" width="29.42578125" style="29" customWidth="1"/>
    <col min="10508" max="10508" width="16" style="29" customWidth="1"/>
    <col min="10509" max="10752" width="11.42578125" style="29"/>
    <col min="10753" max="10753" width="18.7109375" style="29" customWidth="1"/>
    <col min="10754" max="10754" width="33" style="29" customWidth="1"/>
    <col min="10755" max="10755" width="16.28515625" style="29" customWidth="1"/>
    <col min="10756" max="10756" width="20.28515625" style="29" customWidth="1"/>
    <col min="10757" max="10757" width="32.42578125" style="29" customWidth="1"/>
    <col min="10758" max="10758" width="15.5703125" style="29" customWidth="1"/>
    <col min="10759" max="10759" width="17.7109375" style="29" customWidth="1"/>
    <col min="10760" max="10760" width="11.42578125" style="29"/>
    <col min="10761" max="10761" width="13.28515625" style="29" customWidth="1"/>
    <col min="10762" max="10762" width="21.5703125" style="29" customWidth="1"/>
    <col min="10763" max="10763" width="29.42578125" style="29" customWidth="1"/>
    <col min="10764" max="10764" width="16" style="29" customWidth="1"/>
    <col min="10765" max="11008" width="11.42578125" style="29"/>
    <col min="11009" max="11009" width="18.7109375" style="29" customWidth="1"/>
    <col min="11010" max="11010" width="33" style="29" customWidth="1"/>
    <col min="11011" max="11011" width="16.28515625" style="29" customWidth="1"/>
    <col min="11012" max="11012" width="20.28515625" style="29" customWidth="1"/>
    <col min="11013" max="11013" width="32.42578125" style="29" customWidth="1"/>
    <col min="11014" max="11014" width="15.5703125" style="29" customWidth="1"/>
    <col min="11015" max="11015" width="17.7109375" style="29" customWidth="1"/>
    <col min="11016" max="11016" width="11.42578125" style="29"/>
    <col min="11017" max="11017" width="13.28515625" style="29" customWidth="1"/>
    <col min="11018" max="11018" width="21.5703125" style="29" customWidth="1"/>
    <col min="11019" max="11019" width="29.42578125" style="29" customWidth="1"/>
    <col min="11020" max="11020" width="16" style="29" customWidth="1"/>
    <col min="11021" max="11264" width="11.42578125" style="29"/>
    <col min="11265" max="11265" width="18.7109375" style="29" customWidth="1"/>
    <col min="11266" max="11266" width="33" style="29" customWidth="1"/>
    <col min="11267" max="11267" width="16.28515625" style="29" customWidth="1"/>
    <col min="11268" max="11268" width="20.28515625" style="29" customWidth="1"/>
    <col min="11269" max="11269" width="32.42578125" style="29" customWidth="1"/>
    <col min="11270" max="11270" width="15.5703125" style="29" customWidth="1"/>
    <col min="11271" max="11271" width="17.7109375" style="29" customWidth="1"/>
    <col min="11272" max="11272" width="11.42578125" style="29"/>
    <col min="11273" max="11273" width="13.28515625" style="29" customWidth="1"/>
    <col min="11274" max="11274" width="21.5703125" style="29" customWidth="1"/>
    <col min="11275" max="11275" width="29.42578125" style="29" customWidth="1"/>
    <col min="11276" max="11276" width="16" style="29" customWidth="1"/>
    <col min="11277" max="11520" width="11.42578125" style="29"/>
    <col min="11521" max="11521" width="18.7109375" style="29" customWidth="1"/>
    <col min="11522" max="11522" width="33" style="29" customWidth="1"/>
    <col min="11523" max="11523" width="16.28515625" style="29" customWidth="1"/>
    <col min="11524" max="11524" width="20.28515625" style="29" customWidth="1"/>
    <col min="11525" max="11525" width="32.42578125" style="29" customWidth="1"/>
    <col min="11526" max="11526" width="15.5703125" style="29" customWidth="1"/>
    <col min="11527" max="11527" width="17.7109375" style="29" customWidth="1"/>
    <col min="11528" max="11528" width="11.42578125" style="29"/>
    <col min="11529" max="11529" width="13.28515625" style="29" customWidth="1"/>
    <col min="11530" max="11530" width="21.5703125" style="29" customWidth="1"/>
    <col min="11531" max="11531" width="29.42578125" style="29" customWidth="1"/>
    <col min="11532" max="11532" width="16" style="29" customWidth="1"/>
    <col min="11533" max="11776" width="11.42578125" style="29"/>
    <col min="11777" max="11777" width="18.7109375" style="29" customWidth="1"/>
    <col min="11778" max="11778" width="33" style="29" customWidth="1"/>
    <col min="11779" max="11779" width="16.28515625" style="29" customWidth="1"/>
    <col min="11780" max="11780" width="20.28515625" style="29" customWidth="1"/>
    <col min="11781" max="11781" width="32.42578125" style="29" customWidth="1"/>
    <col min="11782" max="11782" width="15.5703125" style="29" customWidth="1"/>
    <col min="11783" max="11783" width="17.7109375" style="29" customWidth="1"/>
    <col min="11784" max="11784" width="11.42578125" style="29"/>
    <col min="11785" max="11785" width="13.28515625" style="29" customWidth="1"/>
    <col min="11786" max="11786" width="21.5703125" style="29" customWidth="1"/>
    <col min="11787" max="11787" width="29.42578125" style="29" customWidth="1"/>
    <col min="11788" max="11788" width="16" style="29" customWidth="1"/>
    <col min="11789" max="12032" width="11.42578125" style="29"/>
    <col min="12033" max="12033" width="18.7109375" style="29" customWidth="1"/>
    <col min="12034" max="12034" width="33" style="29" customWidth="1"/>
    <col min="12035" max="12035" width="16.28515625" style="29" customWidth="1"/>
    <col min="12036" max="12036" width="20.28515625" style="29" customWidth="1"/>
    <col min="12037" max="12037" width="32.42578125" style="29" customWidth="1"/>
    <col min="12038" max="12038" width="15.5703125" style="29" customWidth="1"/>
    <col min="12039" max="12039" width="17.7109375" style="29" customWidth="1"/>
    <col min="12040" max="12040" width="11.42578125" style="29"/>
    <col min="12041" max="12041" width="13.28515625" style="29" customWidth="1"/>
    <col min="12042" max="12042" width="21.5703125" style="29" customWidth="1"/>
    <col min="12043" max="12043" width="29.42578125" style="29" customWidth="1"/>
    <col min="12044" max="12044" width="16" style="29" customWidth="1"/>
    <col min="12045" max="12288" width="11.42578125" style="29"/>
    <col min="12289" max="12289" width="18.7109375" style="29" customWidth="1"/>
    <col min="12290" max="12290" width="33" style="29" customWidth="1"/>
    <col min="12291" max="12291" width="16.28515625" style="29" customWidth="1"/>
    <col min="12292" max="12292" width="20.28515625" style="29" customWidth="1"/>
    <col min="12293" max="12293" width="32.42578125" style="29" customWidth="1"/>
    <col min="12294" max="12294" width="15.5703125" style="29" customWidth="1"/>
    <col min="12295" max="12295" width="17.7109375" style="29" customWidth="1"/>
    <col min="12296" max="12296" width="11.42578125" style="29"/>
    <col min="12297" max="12297" width="13.28515625" style="29" customWidth="1"/>
    <col min="12298" max="12298" width="21.5703125" style="29" customWidth="1"/>
    <col min="12299" max="12299" width="29.42578125" style="29" customWidth="1"/>
    <col min="12300" max="12300" width="16" style="29" customWidth="1"/>
    <col min="12301" max="12544" width="11.42578125" style="29"/>
    <col min="12545" max="12545" width="18.7109375" style="29" customWidth="1"/>
    <col min="12546" max="12546" width="33" style="29" customWidth="1"/>
    <col min="12547" max="12547" width="16.28515625" style="29" customWidth="1"/>
    <col min="12548" max="12548" width="20.28515625" style="29" customWidth="1"/>
    <col min="12549" max="12549" width="32.42578125" style="29" customWidth="1"/>
    <col min="12550" max="12550" width="15.5703125" style="29" customWidth="1"/>
    <col min="12551" max="12551" width="17.7109375" style="29" customWidth="1"/>
    <col min="12552" max="12552" width="11.42578125" style="29"/>
    <col min="12553" max="12553" width="13.28515625" style="29" customWidth="1"/>
    <col min="12554" max="12554" width="21.5703125" style="29" customWidth="1"/>
    <col min="12555" max="12555" width="29.42578125" style="29" customWidth="1"/>
    <col min="12556" max="12556" width="16" style="29" customWidth="1"/>
    <col min="12557" max="12800" width="11.42578125" style="29"/>
    <col min="12801" max="12801" width="18.7109375" style="29" customWidth="1"/>
    <col min="12802" max="12802" width="33" style="29" customWidth="1"/>
    <col min="12803" max="12803" width="16.28515625" style="29" customWidth="1"/>
    <col min="12804" max="12804" width="20.28515625" style="29" customWidth="1"/>
    <col min="12805" max="12805" width="32.42578125" style="29" customWidth="1"/>
    <col min="12806" max="12806" width="15.5703125" style="29" customWidth="1"/>
    <col min="12807" max="12807" width="17.7109375" style="29" customWidth="1"/>
    <col min="12808" max="12808" width="11.42578125" style="29"/>
    <col min="12809" max="12809" width="13.28515625" style="29" customWidth="1"/>
    <col min="12810" max="12810" width="21.5703125" style="29" customWidth="1"/>
    <col min="12811" max="12811" width="29.42578125" style="29" customWidth="1"/>
    <col min="12812" max="12812" width="16" style="29" customWidth="1"/>
    <col min="12813" max="13056" width="11.42578125" style="29"/>
    <col min="13057" max="13057" width="18.7109375" style="29" customWidth="1"/>
    <col min="13058" max="13058" width="33" style="29" customWidth="1"/>
    <col min="13059" max="13059" width="16.28515625" style="29" customWidth="1"/>
    <col min="13060" max="13060" width="20.28515625" style="29" customWidth="1"/>
    <col min="13061" max="13061" width="32.42578125" style="29" customWidth="1"/>
    <col min="13062" max="13062" width="15.5703125" style="29" customWidth="1"/>
    <col min="13063" max="13063" width="17.7109375" style="29" customWidth="1"/>
    <col min="13064" max="13064" width="11.42578125" style="29"/>
    <col min="13065" max="13065" width="13.28515625" style="29" customWidth="1"/>
    <col min="13066" max="13066" width="21.5703125" style="29" customWidth="1"/>
    <col min="13067" max="13067" width="29.42578125" style="29" customWidth="1"/>
    <col min="13068" max="13068" width="16" style="29" customWidth="1"/>
    <col min="13069" max="13312" width="11.42578125" style="29"/>
    <col min="13313" max="13313" width="18.7109375" style="29" customWidth="1"/>
    <col min="13314" max="13314" width="33" style="29" customWidth="1"/>
    <col min="13315" max="13315" width="16.28515625" style="29" customWidth="1"/>
    <col min="13316" max="13316" width="20.28515625" style="29" customWidth="1"/>
    <col min="13317" max="13317" width="32.42578125" style="29" customWidth="1"/>
    <col min="13318" max="13318" width="15.5703125" style="29" customWidth="1"/>
    <col min="13319" max="13319" width="17.7109375" style="29" customWidth="1"/>
    <col min="13320" max="13320" width="11.42578125" style="29"/>
    <col min="13321" max="13321" width="13.28515625" style="29" customWidth="1"/>
    <col min="13322" max="13322" width="21.5703125" style="29" customWidth="1"/>
    <col min="13323" max="13323" width="29.42578125" style="29" customWidth="1"/>
    <col min="13324" max="13324" width="16" style="29" customWidth="1"/>
    <col min="13325" max="13568" width="11.42578125" style="29"/>
    <col min="13569" max="13569" width="18.7109375" style="29" customWidth="1"/>
    <col min="13570" max="13570" width="33" style="29" customWidth="1"/>
    <col min="13571" max="13571" width="16.28515625" style="29" customWidth="1"/>
    <col min="13572" max="13572" width="20.28515625" style="29" customWidth="1"/>
    <col min="13573" max="13573" width="32.42578125" style="29" customWidth="1"/>
    <col min="13574" max="13574" width="15.5703125" style="29" customWidth="1"/>
    <col min="13575" max="13575" width="17.7109375" style="29" customWidth="1"/>
    <col min="13576" max="13576" width="11.42578125" style="29"/>
    <col min="13577" max="13577" width="13.28515625" style="29" customWidth="1"/>
    <col min="13578" max="13578" width="21.5703125" style="29" customWidth="1"/>
    <col min="13579" max="13579" width="29.42578125" style="29" customWidth="1"/>
    <col min="13580" max="13580" width="16" style="29" customWidth="1"/>
    <col min="13581" max="13824" width="11.42578125" style="29"/>
    <col min="13825" max="13825" width="18.7109375" style="29" customWidth="1"/>
    <col min="13826" max="13826" width="33" style="29" customWidth="1"/>
    <col min="13827" max="13827" width="16.28515625" style="29" customWidth="1"/>
    <col min="13828" max="13828" width="20.28515625" style="29" customWidth="1"/>
    <col min="13829" max="13829" width="32.42578125" style="29" customWidth="1"/>
    <col min="13830" max="13830" width="15.5703125" style="29" customWidth="1"/>
    <col min="13831" max="13831" width="17.7109375" style="29" customWidth="1"/>
    <col min="13832" max="13832" width="11.42578125" style="29"/>
    <col min="13833" max="13833" width="13.28515625" style="29" customWidth="1"/>
    <col min="13834" max="13834" width="21.5703125" style="29" customWidth="1"/>
    <col min="13835" max="13835" width="29.42578125" style="29" customWidth="1"/>
    <col min="13836" max="13836" width="16" style="29" customWidth="1"/>
    <col min="13837" max="14080" width="11.42578125" style="29"/>
    <col min="14081" max="14081" width="18.7109375" style="29" customWidth="1"/>
    <col min="14082" max="14082" width="33" style="29" customWidth="1"/>
    <col min="14083" max="14083" width="16.28515625" style="29" customWidth="1"/>
    <col min="14084" max="14084" width="20.28515625" style="29" customWidth="1"/>
    <col min="14085" max="14085" width="32.42578125" style="29" customWidth="1"/>
    <col min="14086" max="14086" width="15.5703125" style="29" customWidth="1"/>
    <col min="14087" max="14087" width="17.7109375" style="29" customWidth="1"/>
    <col min="14088" max="14088" width="11.42578125" style="29"/>
    <col min="14089" max="14089" width="13.28515625" style="29" customWidth="1"/>
    <col min="14090" max="14090" width="21.5703125" style="29" customWidth="1"/>
    <col min="14091" max="14091" width="29.42578125" style="29" customWidth="1"/>
    <col min="14092" max="14092" width="16" style="29" customWidth="1"/>
    <col min="14093" max="14336" width="11.42578125" style="29"/>
    <col min="14337" max="14337" width="18.7109375" style="29" customWidth="1"/>
    <col min="14338" max="14338" width="33" style="29" customWidth="1"/>
    <col min="14339" max="14339" width="16.28515625" style="29" customWidth="1"/>
    <col min="14340" max="14340" width="20.28515625" style="29" customWidth="1"/>
    <col min="14341" max="14341" width="32.42578125" style="29" customWidth="1"/>
    <col min="14342" max="14342" width="15.5703125" style="29" customWidth="1"/>
    <col min="14343" max="14343" width="17.7109375" style="29" customWidth="1"/>
    <col min="14344" max="14344" width="11.42578125" style="29"/>
    <col min="14345" max="14345" width="13.28515625" style="29" customWidth="1"/>
    <col min="14346" max="14346" width="21.5703125" style="29" customWidth="1"/>
    <col min="14347" max="14347" width="29.42578125" style="29" customWidth="1"/>
    <col min="14348" max="14348" width="16" style="29" customWidth="1"/>
    <col min="14349" max="14592" width="11.42578125" style="29"/>
    <col min="14593" max="14593" width="18.7109375" style="29" customWidth="1"/>
    <col min="14594" max="14594" width="33" style="29" customWidth="1"/>
    <col min="14595" max="14595" width="16.28515625" style="29" customWidth="1"/>
    <col min="14596" max="14596" width="20.28515625" style="29" customWidth="1"/>
    <col min="14597" max="14597" width="32.42578125" style="29" customWidth="1"/>
    <col min="14598" max="14598" width="15.5703125" style="29" customWidth="1"/>
    <col min="14599" max="14599" width="17.7109375" style="29" customWidth="1"/>
    <col min="14600" max="14600" width="11.42578125" style="29"/>
    <col min="14601" max="14601" width="13.28515625" style="29" customWidth="1"/>
    <col min="14602" max="14602" width="21.5703125" style="29" customWidth="1"/>
    <col min="14603" max="14603" width="29.42578125" style="29" customWidth="1"/>
    <col min="14604" max="14604" width="16" style="29" customWidth="1"/>
    <col min="14605" max="14848" width="11.42578125" style="29"/>
    <col min="14849" max="14849" width="18.7109375" style="29" customWidth="1"/>
    <col min="14850" max="14850" width="33" style="29" customWidth="1"/>
    <col min="14851" max="14851" width="16.28515625" style="29" customWidth="1"/>
    <col min="14852" max="14852" width="20.28515625" style="29" customWidth="1"/>
    <col min="14853" max="14853" width="32.42578125" style="29" customWidth="1"/>
    <col min="14854" max="14854" width="15.5703125" style="29" customWidth="1"/>
    <col min="14855" max="14855" width="17.7109375" style="29" customWidth="1"/>
    <col min="14856" max="14856" width="11.42578125" style="29"/>
    <col min="14857" max="14857" width="13.28515625" style="29" customWidth="1"/>
    <col min="14858" max="14858" width="21.5703125" style="29" customWidth="1"/>
    <col min="14859" max="14859" width="29.42578125" style="29" customWidth="1"/>
    <col min="14860" max="14860" width="16" style="29" customWidth="1"/>
    <col min="14861" max="15104" width="11.42578125" style="29"/>
    <col min="15105" max="15105" width="18.7109375" style="29" customWidth="1"/>
    <col min="15106" max="15106" width="33" style="29" customWidth="1"/>
    <col min="15107" max="15107" width="16.28515625" style="29" customWidth="1"/>
    <col min="15108" max="15108" width="20.28515625" style="29" customWidth="1"/>
    <col min="15109" max="15109" width="32.42578125" style="29" customWidth="1"/>
    <col min="15110" max="15110" width="15.5703125" style="29" customWidth="1"/>
    <col min="15111" max="15111" width="17.7109375" style="29" customWidth="1"/>
    <col min="15112" max="15112" width="11.42578125" style="29"/>
    <col min="15113" max="15113" width="13.28515625" style="29" customWidth="1"/>
    <col min="15114" max="15114" width="21.5703125" style="29" customWidth="1"/>
    <col min="15115" max="15115" width="29.42578125" style="29" customWidth="1"/>
    <col min="15116" max="15116" width="16" style="29" customWidth="1"/>
    <col min="15117" max="15360" width="11.42578125" style="29"/>
    <col min="15361" max="15361" width="18.7109375" style="29" customWidth="1"/>
    <col min="15362" max="15362" width="33" style="29" customWidth="1"/>
    <col min="15363" max="15363" width="16.28515625" style="29" customWidth="1"/>
    <col min="15364" max="15364" width="20.28515625" style="29" customWidth="1"/>
    <col min="15365" max="15365" width="32.42578125" style="29" customWidth="1"/>
    <col min="15366" max="15366" width="15.5703125" style="29" customWidth="1"/>
    <col min="15367" max="15367" width="17.7109375" style="29" customWidth="1"/>
    <col min="15368" max="15368" width="11.42578125" style="29"/>
    <col min="15369" max="15369" width="13.28515625" style="29" customWidth="1"/>
    <col min="15370" max="15370" width="21.5703125" style="29" customWidth="1"/>
    <col min="15371" max="15371" width="29.42578125" style="29" customWidth="1"/>
    <col min="15372" max="15372" width="16" style="29" customWidth="1"/>
    <col min="15373" max="15616" width="11.42578125" style="29"/>
    <col min="15617" max="15617" width="18.7109375" style="29" customWidth="1"/>
    <col min="15618" max="15618" width="33" style="29" customWidth="1"/>
    <col min="15619" max="15619" width="16.28515625" style="29" customWidth="1"/>
    <col min="15620" max="15620" width="20.28515625" style="29" customWidth="1"/>
    <col min="15621" max="15621" width="32.42578125" style="29" customWidth="1"/>
    <col min="15622" max="15622" width="15.5703125" style="29" customWidth="1"/>
    <col min="15623" max="15623" width="17.7109375" style="29" customWidth="1"/>
    <col min="15624" max="15624" width="11.42578125" style="29"/>
    <col min="15625" max="15625" width="13.28515625" style="29" customWidth="1"/>
    <col min="15626" max="15626" width="21.5703125" style="29" customWidth="1"/>
    <col min="15627" max="15627" width="29.42578125" style="29" customWidth="1"/>
    <col min="15628" max="15628" width="16" style="29" customWidth="1"/>
    <col min="15629" max="15872" width="11.42578125" style="29"/>
    <col min="15873" max="15873" width="18.7109375" style="29" customWidth="1"/>
    <col min="15874" max="15874" width="33" style="29" customWidth="1"/>
    <col min="15875" max="15875" width="16.28515625" style="29" customWidth="1"/>
    <col min="15876" max="15876" width="20.28515625" style="29" customWidth="1"/>
    <col min="15877" max="15877" width="32.42578125" style="29" customWidth="1"/>
    <col min="15878" max="15878" width="15.5703125" style="29" customWidth="1"/>
    <col min="15879" max="15879" width="17.7109375" style="29" customWidth="1"/>
    <col min="15880" max="15880" width="11.42578125" style="29"/>
    <col min="15881" max="15881" width="13.28515625" style="29" customWidth="1"/>
    <col min="15882" max="15882" width="21.5703125" style="29" customWidth="1"/>
    <col min="15883" max="15883" width="29.42578125" style="29" customWidth="1"/>
    <col min="15884" max="15884" width="16" style="29" customWidth="1"/>
    <col min="15885" max="16128" width="11.42578125" style="29"/>
    <col min="16129" max="16129" width="18.7109375" style="29" customWidth="1"/>
    <col min="16130" max="16130" width="33" style="29" customWidth="1"/>
    <col min="16131" max="16131" width="16.28515625" style="29" customWidth="1"/>
    <col min="16132" max="16132" width="20.28515625" style="29" customWidth="1"/>
    <col min="16133" max="16133" width="32.42578125" style="29" customWidth="1"/>
    <col min="16134" max="16134" width="15.5703125" style="29" customWidth="1"/>
    <col min="16135" max="16135" width="17.7109375" style="29" customWidth="1"/>
    <col min="16136" max="16136" width="11.42578125" style="29"/>
    <col min="16137" max="16137" width="13.28515625" style="29" customWidth="1"/>
    <col min="16138" max="16138" width="21.5703125" style="29" customWidth="1"/>
    <col min="16139" max="16139" width="29.42578125" style="29" customWidth="1"/>
    <col min="16140" max="16140" width="16" style="29" customWidth="1"/>
    <col min="16141" max="16384" width="11.42578125" style="29"/>
  </cols>
  <sheetData>
    <row r="1" spans="1:13" ht="28.5" customHeight="1" thickBot="1">
      <c r="A1" s="26" t="s">
        <v>11</v>
      </c>
      <c r="B1" s="26" t="s">
        <v>12</v>
      </c>
      <c r="C1" s="26" t="s">
        <v>13</v>
      </c>
      <c r="D1" s="26" t="s">
        <v>14</v>
      </c>
      <c r="E1" s="26" t="s">
        <v>15</v>
      </c>
      <c r="F1" s="26" t="s">
        <v>16</v>
      </c>
      <c r="G1" s="26" t="s">
        <v>17</v>
      </c>
      <c r="H1" s="26" t="s">
        <v>18</v>
      </c>
      <c r="I1" s="27" t="s">
        <v>7</v>
      </c>
      <c r="J1" s="27" t="s">
        <v>8</v>
      </c>
      <c r="K1" s="26" t="s">
        <v>9</v>
      </c>
      <c r="L1" s="28" t="s">
        <v>10</v>
      </c>
      <c r="M1" s="28" t="s">
        <v>26</v>
      </c>
    </row>
    <row r="2" spans="1:13">
      <c r="A2" s="30" t="str">
        <f ca="1">IF(Inter!A1="","",Inter2!$G$5)</f>
        <v>18/09/2024   09:42:00</v>
      </c>
      <c r="B2" s="29" t="str">
        <f>IF(Inter!$A1="","",  IF(  OR(Feuil1!C$3="Autre",Feuil1!C$3=""),Feuil1!C$10 &amp; " (Non référencé)",Feuil1!C$3)                     )</f>
        <v>[exemple : Notre-Dame de la Couture]</v>
      </c>
      <c r="C2" s="29" t="str">
        <f>IF(Inter!$A1="","",Feuil1!$C$4)</f>
        <v>[exemple : responsable pastorale]</v>
      </c>
      <c r="D2" s="29" t="str">
        <f>IF(Inter!$A1="","",Feuil1!$C$5)</f>
        <v>[exemple : César Birotteau]</v>
      </c>
      <c r="E2" s="29" t="str">
        <f>IF(Inter!$A1="","",Feuil1!$C$6)</f>
        <v>[exemple:cesar.birotteau@monsite.fr]</v>
      </c>
      <c r="F2" s="29" t="str">
        <f>IF(Inter!$A1="","",Feuil1!$C$7)</f>
        <v>[exemple : 02 03 04 05 06]</v>
      </c>
      <c r="G2" s="29" t="str">
        <f>IF(Inter!$A1="","",Feuil1!$C$8&amp;"")</f>
        <v/>
      </c>
      <c r="H2" s="29" t="str">
        <f>IF(Inter!$A1="","",Feuil1!$C$9)&amp;""</f>
        <v/>
      </c>
      <c r="I2" s="29" t="str">
        <f>Inter!I1</f>
        <v>[exemple : eugénie]</v>
      </c>
      <c r="J2" s="29" t="str">
        <f>TRIM(UPPER(Feuil1!C15))</f>
        <v>[EXEMPLE : GRANDET]</v>
      </c>
      <c r="K2" s="29" t="str">
        <f>Inter!W1</f>
        <v>[exemple:eugenie.grandet@monsite.fr]</v>
      </c>
      <c r="L2" s="29" t="str">
        <f>IF(Feuil1!E15="","",Feuil1!E15)</f>
        <v>[exemple : Accompagnateur pèlerinage]</v>
      </c>
      <c r="M2" s="29" t="str">
        <f>IF($K2="","",Feuil1!$C$2)</f>
        <v>[Saisir le nom du diocèse ici]</v>
      </c>
    </row>
    <row r="3" spans="1:13">
      <c r="A3" s="30" t="str">
        <f>IF(Inter!A2="","",Inter2!$G$5)</f>
        <v/>
      </c>
      <c r="B3" s="29" t="str">
        <f>IF(Inter!$A2="","",  IF(  OR(Feuil1!C$3="Autre",Feuil1!C$3=""),Feuil1!C$10 &amp; " (Non référencé)",Feuil1!C$3)                     )</f>
        <v/>
      </c>
      <c r="C3" s="29" t="str">
        <f>IF(Inter!$A2="","",Feuil1!$C$4)</f>
        <v/>
      </c>
      <c r="D3" s="29" t="str">
        <f>IF(Inter!$A2="","",Feuil1!$C$5)</f>
        <v/>
      </c>
      <c r="E3" s="29" t="str">
        <f>IF(Inter!$A2="","",Feuil1!$C$6)</f>
        <v/>
      </c>
      <c r="F3" s="29" t="str">
        <f>IF(Inter!$A2="","",Feuil1!$C$7)</f>
        <v/>
      </c>
      <c r="G3" s="29" t="str">
        <f>IF(Inter!$A2="","",Feuil1!$C$8&amp;"")</f>
        <v/>
      </c>
      <c r="H3" s="29" t="str">
        <f>IF(Inter!$A2="","",Feuil1!$C$9)&amp;""</f>
        <v/>
      </c>
      <c r="I3" s="29" t="str">
        <f>Inter!I2</f>
        <v/>
      </c>
      <c r="J3" s="29" t="str">
        <f>TRIM(UPPER(Feuil1!C16))</f>
        <v/>
      </c>
      <c r="K3" s="29" t="str">
        <f>Inter!W2</f>
        <v/>
      </c>
      <c r="L3" s="29" t="str">
        <f>IF(Feuil1!E16="","",Feuil1!E16)</f>
        <v/>
      </c>
      <c r="M3" s="29" t="str">
        <f>IF($K3="","",Feuil1!$C$2)</f>
        <v/>
      </c>
    </row>
    <row r="4" spans="1:13">
      <c r="A4" s="30" t="str">
        <f>IF(Inter!A3="","",Inter2!$G$5)</f>
        <v/>
      </c>
      <c r="B4" s="29" t="str">
        <f>IF(Inter!$A3="","",  IF(  OR(Feuil1!C$3="Autre",Feuil1!C$3=""),Feuil1!C$10 &amp; " (Non référencé)",Feuil1!C$3)                     )</f>
        <v/>
      </c>
      <c r="C4" s="29" t="str">
        <f>IF(Inter!$A3="","",Feuil1!$C$4)</f>
        <v/>
      </c>
      <c r="D4" s="29" t="str">
        <f>IF(Inter!$A3="","",Feuil1!$C$5)</f>
        <v/>
      </c>
      <c r="E4" s="29" t="str">
        <f>IF(Inter!$A3="","",Feuil1!$C$6)</f>
        <v/>
      </c>
      <c r="F4" s="29" t="str">
        <f>IF(Inter!$A3="","",Feuil1!$C$7)</f>
        <v/>
      </c>
      <c r="G4" s="29" t="str">
        <f>IF(Inter!$A3="","",Feuil1!$C$8&amp;"")</f>
        <v/>
      </c>
      <c r="H4" s="29" t="str">
        <f>IF(Inter!$A3="","",Feuil1!$C$9)&amp;""</f>
        <v/>
      </c>
      <c r="I4" s="29" t="str">
        <f>Inter!I3</f>
        <v/>
      </c>
      <c r="J4" s="29" t="str">
        <f>TRIM(UPPER(Feuil1!C17))</f>
        <v/>
      </c>
      <c r="K4" s="29" t="str">
        <f>Inter!W3</f>
        <v/>
      </c>
      <c r="L4" s="29" t="str">
        <f>IF(Feuil1!E17="","",Feuil1!E17)</f>
        <v/>
      </c>
      <c r="M4" s="29" t="str">
        <f>IF($K4="","",Feuil1!$C$2)</f>
        <v/>
      </c>
    </row>
    <row r="5" spans="1:13">
      <c r="A5" s="30" t="str">
        <f>IF(Inter!A4="","",Inter2!$G$5)</f>
        <v/>
      </c>
      <c r="B5" s="29" t="str">
        <f>IF(Inter!$A4="","",  IF(  OR(Feuil1!C$3="Autre",Feuil1!C$3=""),Feuil1!C$10 &amp; " (Non référencé)",Feuil1!C$3)                     )</f>
        <v/>
      </c>
      <c r="C5" s="29" t="str">
        <f>IF(Inter!$A4="","",Feuil1!$C$4)</f>
        <v/>
      </c>
      <c r="D5" s="29" t="str">
        <f>IF(Inter!$A4="","",Feuil1!$C$5)</f>
        <v/>
      </c>
      <c r="E5" s="29" t="str">
        <f>IF(Inter!$A4="","",Feuil1!$C$6)</f>
        <v/>
      </c>
      <c r="F5" s="29" t="str">
        <f>IF(Inter!$A4="","",Feuil1!$C$7)</f>
        <v/>
      </c>
      <c r="G5" s="29" t="str">
        <f>IF(Inter!$A4="","",Feuil1!$C$8&amp;"")</f>
        <v/>
      </c>
      <c r="H5" s="29" t="str">
        <f>IF(Inter!$A4="","",Feuil1!$C$9)&amp;""</f>
        <v/>
      </c>
      <c r="I5" s="29" t="str">
        <f>Inter!I4</f>
        <v/>
      </c>
      <c r="J5" s="29" t="str">
        <f>TRIM(UPPER(Feuil1!C18))</f>
        <v/>
      </c>
      <c r="K5" s="29" t="str">
        <f>Inter!W4</f>
        <v/>
      </c>
      <c r="L5" s="29" t="str">
        <f>IF(Feuil1!E18="","",Feuil1!E18)</f>
        <v/>
      </c>
      <c r="M5" s="29" t="str">
        <f>IF($K5="","",Feuil1!$C$2)</f>
        <v/>
      </c>
    </row>
    <row r="6" spans="1:13">
      <c r="A6" s="30" t="str">
        <f>IF(Inter!A5="","",Inter2!$G$5)</f>
        <v/>
      </c>
      <c r="B6" s="29" t="str">
        <f>IF(Inter!$A5="","",  IF(  OR(Feuil1!C$3="Autre",Feuil1!C$3=""),Feuil1!C$10 &amp; " (Non référencé)",Feuil1!C$3)                     )</f>
        <v/>
      </c>
      <c r="C6" s="29" t="str">
        <f>IF(Inter!$A5="","",Feuil1!$C$4)</f>
        <v/>
      </c>
      <c r="D6" s="29" t="str">
        <f>IF(Inter!$A5="","",Feuil1!$C$5)</f>
        <v/>
      </c>
      <c r="E6" s="29" t="str">
        <f>IF(Inter!$A5="","",Feuil1!$C$6)</f>
        <v/>
      </c>
      <c r="F6" s="29" t="str">
        <f>IF(Inter!$A5="","",Feuil1!$C$7)</f>
        <v/>
      </c>
      <c r="G6" s="29" t="str">
        <f>IF(Inter!$A5="","",Feuil1!$C$8&amp;"")</f>
        <v/>
      </c>
      <c r="H6" s="29" t="str">
        <f>IF(Inter!$A5="","",Feuil1!$C$9)&amp;""</f>
        <v/>
      </c>
      <c r="I6" s="29" t="str">
        <f>Inter!I5</f>
        <v/>
      </c>
      <c r="J6" s="29" t="str">
        <f>TRIM(UPPER(Feuil1!C19))</f>
        <v/>
      </c>
      <c r="K6" s="29" t="str">
        <f>Inter!W5</f>
        <v/>
      </c>
      <c r="L6" s="29" t="str">
        <f>IF(Feuil1!E19="","",Feuil1!E19)</f>
        <v/>
      </c>
      <c r="M6" s="29" t="str">
        <f>IF($K6="","",Feuil1!$C$2)</f>
        <v/>
      </c>
    </row>
    <row r="7" spans="1:13">
      <c r="A7" s="30" t="str">
        <f>IF(Inter!A6="","",Inter2!$G$5)</f>
        <v/>
      </c>
      <c r="B7" s="29" t="str">
        <f>IF(Inter!$A6="","",  IF(  OR(Feuil1!C$3="Autre",Feuil1!C$3=""),Feuil1!C$10 &amp; " (Non référencé)",Feuil1!C$3)                     )</f>
        <v/>
      </c>
      <c r="C7" s="29" t="str">
        <f>IF(Inter!$A6="","",Feuil1!$C$4)</f>
        <v/>
      </c>
      <c r="D7" s="29" t="str">
        <f>IF(Inter!$A6="","",Feuil1!$C$5)</f>
        <v/>
      </c>
      <c r="E7" s="29" t="str">
        <f>IF(Inter!$A6="","",Feuil1!$C$6)</f>
        <v/>
      </c>
      <c r="F7" s="29" t="str">
        <f>IF(Inter!$A6="","",Feuil1!$C$7)</f>
        <v/>
      </c>
      <c r="G7" s="29" t="str">
        <f>IF(Inter!$A6="","",Feuil1!$C$8&amp;"")</f>
        <v/>
      </c>
      <c r="H7" s="29" t="str">
        <f>IF(Inter!$A6="","",Feuil1!$C$9)&amp;""</f>
        <v/>
      </c>
      <c r="I7" s="29" t="str">
        <f>Inter!I6</f>
        <v/>
      </c>
      <c r="J7" s="29" t="str">
        <f>TRIM(UPPER(Feuil1!C20))</f>
        <v/>
      </c>
      <c r="K7" s="29" t="str">
        <f>Inter!W6</f>
        <v/>
      </c>
      <c r="L7" s="29" t="str">
        <f>IF(Feuil1!E20="","",Feuil1!E20)</f>
        <v/>
      </c>
      <c r="M7" s="29" t="str">
        <f>IF($K7="","",Feuil1!$C$2)</f>
        <v/>
      </c>
    </row>
    <row r="8" spans="1:13">
      <c r="A8" s="30" t="str">
        <f>IF(Inter!A7="","",Inter2!$G$5)</f>
        <v/>
      </c>
      <c r="B8" s="29" t="str">
        <f>IF(Inter!$A7="","",  IF(  OR(Feuil1!C$3="Autre",Feuil1!C$3=""),Feuil1!C$10 &amp; " (Non référencé)",Feuil1!C$3)                     )</f>
        <v/>
      </c>
      <c r="C8" s="29" t="str">
        <f>IF(Inter!$A7="","",Feuil1!$C$4)</f>
        <v/>
      </c>
      <c r="D8" s="29" t="str">
        <f>IF(Inter!$A7="","",Feuil1!$C$5)</f>
        <v/>
      </c>
      <c r="E8" s="29" t="str">
        <f>IF(Inter!$A7="","",Feuil1!$C$6)</f>
        <v/>
      </c>
      <c r="F8" s="29" t="str">
        <f>IF(Inter!$A7="","",Feuil1!$C$7)</f>
        <v/>
      </c>
      <c r="G8" s="29" t="str">
        <f>IF(Inter!$A7="","",Feuil1!$C$8&amp;"")</f>
        <v/>
      </c>
      <c r="H8" s="29" t="str">
        <f>IF(Inter!$A7="","",Feuil1!$C$9)&amp;""</f>
        <v/>
      </c>
      <c r="I8" s="29" t="str">
        <f>Inter!I7</f>
        <v/>
      </c>
      <c r="J8" s="29" t="str">
        <f>TRIM(UPPER(Feuil1!C21))</f>
        <v/>
      </c>
      <c r="K8" s="29" t="str">
        <f>Inter!W7</f>
        <v/>
      </c>
      <c r="L8" s="29" t="str">
        <f>IF(Feuil1!E21="","",Feuil1!E21)</f>
        <v/>
      </c>
      <c r="M8" s="29" t="str">
        <f>IF($K8="","",Feuil1!$C$2)</f>
        <v/>
      </c>
    </row>
    <row r="9" spans="1:13">
      <c r="A9" s="30" t="str">
        <f>IF(Inter!A8="","",Inter2!$G$5)</f>
        <v/>
      </c>
      <c r="B9" s="29" t="str">
        <f>IF(Inter!$A8="","",  IF(  OR(Feuil1!C$3="Autre",Feuil1!C$3=""),Feuil1!C$10 &amp; " (Non référencé)",Feuil1!C$3)                     )</f>
        <v/>
      </c>
      <c r="C9" s="29" t="str">
        <f>IF(Inter!$A8="","",Feuil1!$C$4)</f>
        <v/>
      </c>
      <c r="D9" s="29" t="str">
        <f>IF(Inter!$A8="","",Feuil1!$C$5)</f>
        <v/>
      </c>
      <c r="E9" s="29" t="str">
        <f>IF(Inter!$A8="","",Feuil1!$C$6)</f>
        <v/>
      </c>
      <c r="F9" s="29" t="str">
        <f>IF(Inter!$A8="","",Feuil1!$C$7)</f>
        <v/>
      </c>
      <c r="G9" s="29" t="str">
        <f>IF(Inter!$A8="","",Feuil1!$C$8&amp;"")</f>
        <v/>
      </c>
      <c r="H9" s="29" t="str">
        <f>IF(Inter!$A8="","",Feuil1!$C$9)&amp;""</f>
        <v/>
      </c>
      <c r="I9" s="29" t="str">
        <f>Inter!I8</f>
        <v/>
      </c>
      <c r="J9" s="29" t="str">
        <f>TRIM(UPPER(Feuil1!C22))</f>
        <v/>
      </c>
      <c r="K9" s="29" t="str">
        <f>Inter!W8</f>
        <v/>
      </c>
      <c r="L9" s="29" t="str">
        <f>IF(Feuil1!E22="","",Feuil1!E22)</f>
        <v/>
      </c>
      <c r="M9" s="29" t="str">
        <f>IF($K9="","",Feuil1!$C$2)</f>
        <v/>
      </c>
    </row>
    <row r="10" spans="1:13">
      <c r="A10" s="30" t="str">
        <f>IF(Inter!A9="","",Inter2!$G$5)</f>
        <v/>
      </c>
      <c r="B10" s="29" t="str">
        <f>IF(Inter!$A9="","",  IF(  OR(Feuil1!C$3="Autre",Feuil1!C$3=""),Feuil1!C$10 &amp; " (Non référencé)",Feuil1!C$3)                     )</f>
        <v/>
      </c>
      <c r="C10" s="29" t="str">
        <f>IF(Inter!$A9="","",Feuil1!$C$4)</f>
        <v/>
      </c>
      <c r="D10" s="29" t="str">
        <f>IF(Inter!$A9="","",Feuil1!$C$5)</f>
        <v/>
      </c>
      <c r="E10" s="29" t="str">
        <f>IF(Inter!$A9="","",Feuil1!$C$6)</f>
        <v/>
      </c>
      <c r="F10" s="29" t="str">
        <f>IF(Inter!$A9="","",Feuil1!$C$7)</f>
        <v/>
      </c>
      <c r="G10" s="29" t="str">
        <f>IF(Inter!$A9="","",Feuil1!$C$8&amp;"")</f>
        <v/>
      </c>
      <c r="H10" s="29" t="str">
        <f>IF(Inter!$A9="","",Feuil1!$C$9)&amp;""</f>
        <v/>
      </c>
      <c r="I10" s="29" t="str">
        <f>Inter!I9</f>
        <v/>
      </c>
      <c r="J10" s="29" t="str">
        <f>TRIM(UPPER(Feuil1!C23))</f>
        <v/>
      </c>
      <c r="K10" s="29" t="str">
        <f>Inter!W9</f>
        <v/>
      </c>
      <c r="L10" s="29" t="str">
        <f>IF(Feuil1!E23="","",Feuil1!E23)</f>
        <v/>
      </c>
      <c r="M10" s="29" t="str">
        <f>IF($K10="","",Feuil1!$C$2)</f>
        <v/>
      </c>
    </row>
    <row r="11" spans="1:13">
      <c r="A11" s="30" t="str">
        <f>IF(Inter!A10="","",Inter2!$G$5)</f>
        <v/>
      </c>
      <c r="B11" s="29" t="str">
        <f>IF(Inter!$A10="","",  IF(  OR(Feuil1!C$3="Autre",Feuil1!C$3=""),Feuil1!C$10 &amp; " (Non référencé)",Feuil1!C$3)                     )</f>
        <v/>
      </c>
      <c r="C11" s="29" t="str">
        <f>IF(Inter!$A10="","",Feuil1!$C$4)</f>
        <v/>
      </c>
      <c r="D11" s="29" t="str">
        <f>IF(Inter!$A10="","",Feuil1!$C$5)</f>
        <v/>
      </c>
      <c r="E11" s="29" t="str">
        <f>IF(Inter!$A10="","",Feuil1!$C$6)</f>
        <v/>
      </c>
      <c r="F11" s="29" t="str">
        <f>IF(Inter!$A10="","",Feuil1!$C$7)</f>
        <v/>
      </c>
      <c r="G11" s="29" t="str">
        <f>IF(Inter!$A10="","",Feuil1!$C$8&amp;"")</f>
        <v/>
      </c>
      <c r="H11" s="29" t="str">
        <f>IF(Inter!$A10="","",Feuil1!$C$9)&amp;""</f>
        <v/>
      </c>
      <c r="I11" s="29" t="str">
        <f>Inter!I10</f>
        <v/>
      </c>
      <c r="J11" s="29" t="str">
        <f>TRIM(UPPER(Feuil1!C24))</f>
        <v/>
      </c>
      <c r="K11" s="29" t="str">
        <f>Inter!W10</f>
        <v/>
      </c>
      <c r="L11" s="29" t="str">
        <f>IF(Feuil1!E24="","",Feuil1!E24)</f>
        <v/>
      </c>
      <c r="M11" s="29" t="str">
        <f>IF($K11="","",Feuil1!$C$2)</f>
        <v/>
      </c>
    </row>
    <row r="12" spans="1:13">
      <c r="A12" s="30" t="str">
        <f>IF(Inter!A11="","",Inter2!$G$5)</f>
        <v/>
      </c>
      <c r="B12" s="29" t="str">
        <f>IF(Inter!$A11="","",  IF(  OR(Feuil1!C$3="Autre",Feuil1!C$3=""),Feuil1!C$10 &amp; " (Non référencé)",Feuil1!C$3)                     )</f>
        <v/>
      </c>
      <c r="C12" s="29" t="str">
        <f>IF(Inter!$A11="","",Feuil1!$C$4)</f>
        <v/>
      </c>
      <c r="D12" s="29" t="str">
        <f>IF(Inter!$A11="","",Feuil1!$C$5)</f>
        <v/>
      </c>
      <c r="E12" s="29" t="str">
        <f>IF(Inter!$A11="","",Feuil1!$C$6)</f>
        <v/>
      </c>
      <c r="F12" s="29" t="str">
        <f>IF(Inter!$A11="","",Feuil1!$C$7)</f>
        <v/>
      </c>
      <c r="G12" s="29" t="str">
        <f>IF(Inter!$A11="","",Feuil1!$C$8&amp;"")</f>
        <v/>
      </c>
      <c r="H12" s="29" t="str">
        <f>IF(Inter!$A11="","",Feuil1!$C$9)&amp;""</f>
        <v/>
      </c>
      <c r="I12" s="29" t="str">
        <f>Inter!I11</f>
        <v/>
      </c>
      <c r="J12" s="29" t="str">
        <f>TRIM(UPPER(Feuil1!C25))</f>
        <v/>
      </c>
      <c r="K12" s="29" t="str">
        <f>Inter!W11</f>
        <v/>
      </c>
      <c r="L12" s="29" t="str">
        <f>IF(Feuil1!E25="","",Feuil1!E25)</f>
        <v/>
      </c>
      <c r="M12" s="29" t="str">
        <f>IF($K12="","",Feuil1!$C$2)</f>
        <v/>
      </c>
    </row>
    <row r="13" spans="1:13">
      <c r="A13" s="30" t="str">
        <f>IF(Inter!A12="","",Inter2!$G$5)</f>
        <v/>
      </c>
      <c r="B13" s="29" t="str">
        <f>IF(Inter!$A12="","",  IF(  OR(Feuil1!C$3="Autre",Feuil1!C$3=""),Feuil1!C$10 &amp; " (Non référencé)",Feuil1!C$3)                     )</f>
        <v/>
      </c>
      <c r="C13" s="29" t="str">
        <f>IF(Inter!$A12="","",Feuil1!$C$4)</f>
        <v/>
      </c>
      <c r="D13" s="29" t="str">
        <f>IF(Inter!$A12="","",Feuil1!$C$5)</f>
        <v/>
      </c>
      <c r="E13" s="29" t="str">
        <f>IF(Inter!$A12="","",Feuil1!$C$6)</f>
        <v/>
      </c>
      <c r="F13" s="29" t="str">
        <f>IF(Inter!$A12="","",Feuil1!$C$7)</f>
        <v/>
      </c>
      <c r="G13" s="29" t="str">
        <f>IF(Inter!$A12="","",Feuil1!$C$8&amp;"")</f>
        <v/>
      </c>
      <c r="H13" s="29" t="str">
        <f>IF(Inter!$A12="","",Feuil1!$C$9)&amp;""</f>
        <v/>
      </c>
      <c r="I13" s="29" t="str">
        <f>Inter!I12</f>
        <v/>
      </c>
      <c r="J13" s="29" t="str">
        <f>TRIM(UPPER(Feuil1!C26))</f>
        <v/>
      </c>
      <c r="K13" s="29" t="str">
        <f>Inter!W12</f>
        <v/>
      </c>
      <c r="L13" s="29" t="str">
        <f>IF(Feuil1!E26="","",Feuil1!E26)</f>
        <v/>
      </c>
      <c r="M13" s="29" t="str">
        <f>IF($K13="","",Feuil1!$C$2)</f>
        <v/>
      </c>
    </row>
    <row r="14" spans="1:13">
      <c r="A14" s="30" t="str">
        <f>IF(Inter!A13="","",Inter2!$G$5)</f>
        <v/>
      </c>
      <c r="B14" s="29" t="str">
        <f>IF(Inter!$A13="","",  IF(  OR(Feuil1!C$3="Autre",Feuil1!C$3=""),Feuil1!C$10 &amp; " (Non référencé)",Feuil1!C$3)                     )</f>
        <v/>
      </c>
      <c r="C14" s="29" t="str">
        <f>IF(Inter!$A13="","",Feuil1!$C$4)</f>
        <v/>
      </c>
      <c r="D14" s="29" t="str">
        <f>IF(Inter!$A13="","",Feuil1!$C$5)</f>
        <v/>
      </c>
      <c r="E14" s="29" t="str">
        <f>IF(Inter!$A13="","",Feuil1!$C$6)</f>
        <v/>
      </c>
      <c r="F14" s="29" t="str">
        <f>IF(Inter!$A13="","",Feuil1!$C$7)</f>
        <v/>
      </c>
      <c r="G14" s="29" t="str">
        <f>IF(Inter!$A13="","",Feuil1!$C$8&amp;"")</f>
        <v/>
      </c>
      <c r="H14" s="29" t="str">
        <f>IF(Inter!$A13="","",Feuil1!$C$9)&amp;""</f>
        <v/>
      </c>
      <c r="I14" s="29" t="str">
        <f>Inter!I13</f>
        <v/>
      </c>
      <c r="J14" s="29" t="str">
        <f>TRIM(UPPER(Feuil1!C27))</f>
        <v/>
      </c>
      <c r="K14" s="29" t="str">
        <f>Inter!W13</f>
        <v/>
      </c>
      <c r="L14" s="29" t="str">
        <f>IF(Feuil1!E27="","",Feuil1!E27)</f>
        <v/>
      </c>
      <c r="M14" s="29" t="str">
        <f>IF($K14="","",Feuil1!$C$2)</f>
        <v/>
      </c>
    </row>
    <row r="15" spans="1:13">
      <c r="A15" s="30" t="str">
        <f>IF(Inter!A14="","",Inter2!$G$5)</f>
        <v/>
      </c>
      <c r="B15" s="29" t="str">
        <f>IF(Inter!$A14="","",  IF(  OR(Feuil1!C$3="Autre",Feuil1!C$3=""),Feuil1!C$10 &amp; " (Non référencé)",Feuil1!C$3)                     )</f>
        <v/>
      </c>
      <c r="C15" s="29" t="str">
        <f>IF(Inter!$A14="","",Feuil1!$C$4)</f>
        <v/>
      </c>
      <c r="D15" s="29" t="str">
        <f>IF(Inter!$A14="","",Feuil1!$C$5)</f>
        <v/>
      </c>
      <c r="E15" s="29" t="str">
        <f>IF(Inter!$A14="","",Feuil1!$C$6)</f>
        <v/>
      </c>
      <c r="F15" s="29" t="str">
        <f>IF(Inter!$A14="","",Feuil1!$C$7)</f>
        <v/>
      </c>
      <c r="G15" s="29" t="str">
        <f>IF(Inter!$A14="","",Feuil1!$C$8&amp;"")</f>
        <v/>
      </c>
      <c r="H15" s="29" t="str">
        <f>IF(Inter!$A14="","",Feuil1!$C$9)&amp;""</f>
        <v/>
      </c>
      <c r="I15" s="29" t="str">
        <f>Inter!I14</f>
        <v/>
      </c>
      <c r="J15" s="29" t="str">
        <f>TRIM(UPPER(Feuil1!C28))</f>
        <v/>
      </c>
      <c r="K15" s="29" t="str">
        <f>Inter!W14</f>
        <v/>
      </c>
      <c r="L15" s="29" t="str">
        <f>IF(Feuil1!E28="","",Feuil1!E28)</f>
        <v/>
      </c>
      <c r="M15" s="29" t="str">
        <f>IF($K15="","",Feuil1!$C$2)</f>
        <v/>
      </c>
    </row>
    <row r="16" spans="1:13">
      <c r="A16" s="30" t="str">
        <f>IF(Inter!A15="","",Inter2!$G$5)</f>
        <v/>
      </c>
      <c r="B16" s="29" t="str">
        <f>IF(Inter!$A15="","",  IF(  OR(Feuil1!C$3="Autre",Feuil1!C$3=""),Feuil1!C$10 &amp; " (Non référencé)",Feuil1!C$3)                     )</f>
        <v/>
      </c>
      <c r="C16" s="29" t="str">
        <f>IF(Inter!$A15="","",Feuil1!$C$4)</f>
        <v/>
      </c>
      <c r="D16" s="29" t="str">
        <f>IF(Inter!$A15="","",Feuil1!$C$5)</f>
        <v/>
      </c>
      <c r="E16" s="29" t="str">
        <f>IF(Inter!$A15="","",Feuil1!$C$6)</f>
        <v/>
      </c>
      <c r="F16" s="29" t="str">
        <f>IF(Inter!$A15="","",Feuil1!$C$7)</f>
        <v/>
      </c>
      <c r="G16" s="29" t="str">
        <f>IF(Inter!$A15="","",Feuil1!$C$8&amp;"")</f>
        <v/>
      </c>
      <c r="H16" s="29" t="str">
        <f>IF(Inter!$A15="","",Feuil1!$C$9)&amp;""</f>
        <v/>
      </c>
      <c r="I16" s="29" t="str">
        <f>Inter!I15</f>
        <v/>
      </c>
      <c r="J16" s="29" t="str">
        <f>TRIM(UPPER(Feuil1!C29))</f>
        <v/>
      </c>
      <c r="K16" s="29" t="str">
        <f>Inter!W15</f>
        <v/>
      </c>
      <c r="L16" s="29" t="str">
        <f>IF(Feuil1!E29="","",Feuil1!E29)</f>
        <v/>
      </c>
      <c r="M16" s="29" t="str">
        <f>IF($K16="","",Feuil1!$C$2)</f>
        <v/>
      </c>
    </row>
    <row r="17" spans="1:13">
      <c r="A17" s="30" t="str">
        <f>IF(Inter!A16="","",Inter2!$G$5)</f>
        <v/>
      </c>
      <c r="B17" s="29" t="str">
        <f>IF(Inter!$A16="","",  IF(  OR(Feuil1!C$3="Autre",Feuil1!C$3=""),Feuil1!C$10 &amp; " (Non référencé)",Feuil1!C$3)                     )</f>
        <v/>
      </c>
      <c r="C17" s="29" t="str">
        <f>IF(Inter!$A16="","",Feuil1!$C$4)</f>
        <v/>
      </c>
      <c r="D17" s="29" t="str">
        <f>IF(Inter!$A16="","",Feuil1!$C$5)</f>
        <v/>
      </c>
      <c r="E17" s="29" t="str">
        <f>IF(Inter!$A16="","",Feuil1!$C$6)</f>
        <v/>
      </c>
      <c r="F17" s="29" t="str">
        <f>IF(Inter!$A16="","",Feuil1!$C$7)</f>
        <v/>
      </c>
      <c r="G17" s="29" t="str">
        <f>IF(Inter!$A16="","",Feuil1!$C$8&amp;"")</f>
        <v/>
      </c>
      <c r="H17" s="29" t="str">
        <f>IF(Inter!$A16="","",Feuil1!$C$9)&amp;""</f>
        <v/>
      </c>
      <c r="I17" s="29" t="str">
        <f>Inter!I16</f>
        <v/>
      </c>
      <c r="J17" s="29" t="str">
        <f>TRIM(UPPER(Feuil1!C30))</f>
        <v/>
      </c>
      <c r="K17" s="29" t="str">
        <f>Inter!W16</f>
        <v/>
      </c>
      <c r="L17" s="29" t="str">
        <f>IF(Feuil1!E30="","",Feuil1!E30)</f>
        <v/>
      </c>
      <c r="M17" s="29" t="str">
        <f>IF($K17="","",Feuil1!$C$2)</f>
        <v/>
      </c>
    </row>
    <row r="18" spans="1:13">
      <c r="A18" s="30" t="str">
        <f>IF(Inter!A17="","",Inter2!$G$5)</f>
        <v/>
      </c>
      <c r="B18" s="29" t="str">
        <f>IF(Inter!$A17="","",  IF(  OR(Feuil1!C$3="Autre",Feuil1!C$3=""),Feuil1!C$10 &amp; " (Non référencé)",Feuil1!C$3)                     )</f>
        <v/>
      </c>
      <c r="C18" s="29" t="str">
        <f>IF(Inter!$A17="","",Feuil1!$C$4)</f>
        <v/>
      </c>
      <c r="D18" s="29" t="str">
        <f>IF(Inter!$A17="","",Feuil1!$C$5)</f>
        <v/>
      </c>
      <c r="E18" s="29" t="str">
        <f>IF(Inter!$A17="","",Feuil1!$C$6)</f>
        <v/>
      </c>
      <c r="F18" s="29" t="str">
        <f>IF(Inter!$A17="","",Feuil1!$C$7)</f>
        <v/>
      </c>
      <c r="G18" s="29" t="str">
        <f>IF(Inter!$A17="","",Feuil1!$C$8&amp;"")</f>
        <v/>
      </c>
      <c r="H18" s="29" t="str">
        <f>IF(Inter!$A17="","",Feuil1!$C$9)&amp;""</f>
        <v/>
      </c>
      <c r="I18" s="29" t="str">
        <f>Inter!I17</f>
        <v/>
      </c>
      <c r="J18" s="29" t="str">
        <f>TRIM(UPPER(Feuil1!C31))</f>
        <v/>
      </c>
      <c r="K18" s="29" t="str">
        <f>Inter!W17</f>
        <v/>
      </c>
      <c r="L18" s="29" t="str">
        <f>IF(Feuil1!E31="","",Feuil1!E31)</f>
        <v/>
      </c>
      <c r="M18" s="29" t="str">
        <f>IF($K18="","",Feuil1!$C$2)</f>
        <v/>
      </c>
    </row>
    <row r="19" spans="1:13">
      <c r="A19" s="30" t="str">
        <f>IF(Inter!A18="","",Inter2!$G$5)</f>
        <v/>
      </c>
      <c r="B19" s="29" t="str">
        <f>IF(Inter!$A18="","",  IF(  OR(Feuil1!C$3="Autre",Feuil1!C$3=""),Feuil1!C$10 &amp; " (Non référencé)",Feuil1!C$3)                     )</f>
        <v/>
      </c>
      <c r="C19" s="29" t="str">
        <f>IF(Inter!$A18="","",Feuil1!$C$4)</f>
        <v/>
      </c>
      <c r="D19" s="29" t="str">
        <f>IF(Inter!$A18="","",Feuil1!$C$5)</f>
        <v/>
      </c>
      <c r="E19" s="29" t="str">
        <f>IF(Inter!$A18="","",Feuil1!$C$6)</f>
        <v/>
      </c>
      <c r="F19" s="29" t="str">
        <f>IF(Inter!$A18="","",Feuil1!$C$7)</f>
        <v/>
      </c>
      <c r="G19" s="29" t="str">
        <f>IF(Inter!$A18="","",Feuil1!$C$8&amp;"")</f>
        <v/>
      </c>
      <c r="H19" s="29" t="str">
        <f>IF(Inter!$A18="","",Feuil1!$C$9)&amp;""</f>
        <v/>
      </c>
      <c r="I19" s="29" t="str">
        <f>Inter!I18</f>
        <v/>
      </c>
      <c r="J19" s="29" t="str">
        <f>TRIM(UPPER(Feuil1!C32))</f>
        <v/>
      </c>
      <c r="K19" s="29" t="str">
        <f>Inter!W18</f>
        <v/>
      </c>
      <c r="L19" s="29" t="str">
        <f>IF(Feuil1!E32="","",Feuil1!E32)</f>
        <v/>
      </c>
      <c r="M19" s="29" t="str">
        <f>IF($K19="","",Feuil1!$C$2)</f>
        <v/>
      </c>
    </row>
    <row r="20" spans="1:13">
      <c r="A20" s="30" t="str">
        <f>IF(Inter!A19="","",Inter2!$G$5)</f>
        <v/>
      </c>
      <c r="B20" s="29" t="str">
        <f>IF(Inter!$A19="","",  IF(  OR(Feuil1!C$3="Autre",Feuil1!C$3=""),Feuil1!C$10 &amp; " (Non référencé)",Feuil1!C$3)                     )</f>
        <v/>
      </c>
      <c r="C20" s="29" t="str">
        <f>IF(Inter!$A19="","",Feuil1!$C$4)</f>
        <v/>
      </c>
      <c r="D20" s="29" t="str">
        <f>IF(Inter!$A19="","",Feuil1!$C$5)</f>
        <v/>
      </c>
      <c r="E20" s="29" t="str">
        <f>IF(Inter!$A19="","",Feuil1!$C$6)</f>
        <v/>
      </c>
      <c r="F20" s="29" t="str">
        <f>IF(Inter!$A19="","",Feuil1!$C$7)</f>
        <v/>
      </c>
      <c r="G20" s="29" t="str">
        <f>IF(Inter!$A19="","",Feuil1!$C$8&amp;"")</f>
        <v/>
      </c>
      <c r="H20" s="29" t="str">
        <f>IF(Inter!$A19="","",Feuil1!$C$9)&amp;""</f>
        <v/>
      </c>
      <c r="I20" s="29" t="str">
        <f>Inter!I19</f>
        <v/>
      </c>
      <c r="J20" s="29" t="str">
        <f>TRIM(UPPER(Feuil1!C33))</f>
        <v/>
      </c>
      <c r="K20" s="29" t="str">
        <f>Inter!W19</f>
        <v/>
      </c>
      <c r="L20" s="29" t="str">
        <f>IF(Feuil1!E33="","",Feuil1!E33)</f>
        <v/>
      </c>
      <c r="M20" s="29" t="str">
        <f>IF($K20="","",Feuil1!$C$2)</f>
        <v/>
      </c>
    </row>
    <row r="21" spans="1:13">
      <c r="A21" s="30" t="str">
        <f>IF(Inter!A20="","",Inter2!$G$5)</f>
        <v/>
      </c>
      <c r="B21" s="29" t="str">
        <f>IF(Inter!$A20="","",  IF(  OR(Feuil1!C$3="Autre",Feuil1!C$3=""),Feuil1!C$10 &amp; " (Non référencé)",Feuil1!C$3)                     )</f>
        <v/>
      </c>
      <c r="C21" s="29" t="str">
        <f>IF(Inter!$A20="","",Feuil1!$C$4)</f>
        <v/>
      </c>
      <c r="D21" s="29" t="str">
        <f>IF(Inter!$A20="","",Feuil1!$C$5)</f>
        <v/>
      </c>
      <c r="E21" s="29" t="str">
        <f>IF(Inter!$A20="","",Feuil1!$C$6)</f>
        <v/>
      </c>
      <c r="F21" s="29" t="str">
        <f>IF(Inter!$A20="","",Feuil1!$C$7)</f>
        <v/>
      </c>
      <c r="G21" s="29" t="str">
        <f>IF(Inter!$A20="","",Feuil1!$C$8&amp;"")</f>
        <v/>
      </c>
      <c r="H21" s="29" t="str">
        <f>IF(Inter!$A20="","",Feuil1!$C$9)&amp;""</f>
        <v/>
      </c>
      <c r="I21" s="29" t="str">
        <f>Inter!I20</f>
        <v/>
      </c>
      <c r="J21" s="29" t="str">
        <f>TRIM(UPPER(Feuil1!C34))</f>
        <v/>
      </c>
      <c r="K21" s="29" t="str">
        <f>Inter!W20</f>
        <v/>
      </c>
      <c r="L21" s="29" t="str">
        <f>IF(Feuil1!E34="","",Feuil1!E34)</f>
        <v/>
      </c>
      <c r="M21" s="29" t="str">
        <f>IF($K21="","",Feuil1!$C$2)</f>
        <v/>
      </c>
    </row>
    <row r="22" spans="1:13">
      <c r="A22" s="30" t="str">
        <f>IF(Inter!A21="","",Inter2!$G$5)</f>
        <v/>
      </c>
      <c r="B22" s="29" t="str">
        <f>IF(Inter!$A21="","",  IF(  OR(Feuil1!C$3="Autre",Feuil1!C$3=""),Feuil1!C$10 &amp; " (Non référencé)",Feuil1!C$3)                     )</f>
        <v/>
      </c>
      <c r="C22" s="29" t="str">
        <f>IF(Inter!$A21="","",Feuil1!$C$4)</f>
        <v/>
      </c>
      <c r="D22" s="29" t="str">
        <f>IF(Inter!$A21="","",Feuil1!$C$5)</f>
        <v/>
      </c>
      <c r="E22" s="29" t="str">
        <f>IF(Inter!$A21="","",Feuil1!$C$6)</f>
        <v/>
      </c>
      <c r="F22" s="29" t="str">
        <f>IF(Inter!$A21="","",Feuil1!$C$7)</f>
        <v/>
      </c>
      <c r="G22" s="29" t="str">
        <f>IF(Inter!$A21="","",Feuil1!$C$8&amp;"")</f>
        <v/>
      </c>
      <c r="H22" s="29" t="str">
        <f>IF(Inter!$A21="","",Feuil1!$C$9)&amp;""</f>
        <v/>
      </c>
      <c r="I22" s="29" t="str">
        <f>Inter!I21</f>
        <v/>
      </c>
      <c r="J22" s="29" t="str">
        <f>TRIM(UPPER(Feuil1!C35))</f>
        <v/>
      </c>
      <c r="K22" s="29" t="str">
        <f>Inter!W21</f>
        <v/>
      </c>
      <c r="L22" s="29" t="str">
        <f>IF(Feuil1!E35="","",Feuil1!E35)</f>
        <v/>
      </c>
      <c r="M22" s="29" t="str">
        <f>IF($K22="","",Feuil1!$C$2)</f>
        <v/>
      </c>
    </row>
    <row r="23" spans="1:13">
      <c r="A23" s="30" t="str">
        <f>IF(Inter!A22="","",Inter2!$G$5)</f>
        <v/>
      </c>
      <c r="B23" s="29" t="str">
        <f>IF(Inter!$A22="","",  IF(  OR(Feuil1!C$3="Autre",Feuil1!C$3=""),Feuil1!C$10 &amp; " (Non référencé)",Feuil1!C$3)                     )</f>
        <v/>
      </c>
      <c r="C23" s="29" t="str">
        <f>IF(Inter!$A22="","",Feuil1!$C$4)</f>
        <v/>
      </c>
      <c r="D23" s="29" t="str">
        <f>IF(Inter!$A22="","",Feuil1!$C$5)</f>
        <v/>
      </c>
      <c r="E23" s="29" t="str">
        <f>IF(Inter!$A22="","",Feuil1!$C$6)</f>
        <v/>
      </c>
      <c r="F23" s="29" t="str">
        <f>IF(Inter!$A22="","",Feuil1!$C$7)</f>
        <v/>
      </c>
      <c r="G23" s="29" t="str">
        <f>IF(Inter!$A22="","",Feuil1!$C$8&amp;"")</f>
        <v/>
      </c>
      <c r="H23" s="29" t="str">
        <f>IF(Inter!$A22="","",Feuil1!$C$9)&amp;""</f>
        <v/>
      </c>
      <c r="I23" s="29" t="str">
        <f>Inter!I22</f>
        <v/>
      </c>
      <c r="J23" s="29" t="str">
        <f>TRIM(UPPER(Feuil1!C36))</f>
        <v/>
      </c>
      <c r="K23" s="29" t="str">
        <f>Inter!W22</f>
        <v/>
      </c>
      <c r="L23" s="29" t="str">
        <f>IF(Feuil1!E36="","",Feuil1!E36)</f>
        <v/>
      </c>
      <c r="M23" s="29" t="str">
        <f>IF($K23="","",Feuil1!$C$2)</f>
        <v/>
      </c>
    </row>
    <row r="24" spans="1:13">
      <c r="A24" s="30" t="str">
        <f>IF(Inter!A23="","",Inter2!$G$5)</f>
        <v/>
      </c>
      <c r="B24" s="29" t="str">
        <f>IF(Inter!$A23="","",  IF(  OR(Feuil1!C$3="Autre",Feuil1!C$3=""),Feuil1!C$10 &amp; " (Non référencé)",Feuil1!C$3)                     )</f>
        <v/>
      </c>
      <c r="C24" s="29" t="str">
        <f>IF(Inter!$A23="","",Feuil1!$C$4)</f>
        <v/>
      </c>
      <c r="D24" s="29" t="str">
        <f>IF(Inter!$A23="","",Feuil1!$C$5)</f>
        <v/>
      </c>
      <c r="E24" s="29" t="str">
        <f>IF(Inter!$A23="","",Feuil1!$C$6)</f>
        <v/>
      </c>
      <c r="F24" s="29" t="str">
        <f>IF(Inter!$A23="","",Feuil1!$C$7)</f>
        <v/>
      </c>
      <c r="G24" s="29" t="str">
        <f>IF(Inter!$A23="","",Feuil1!$C$8&amp;"")</f>
        <v/>
      </c>
      <c r="H24" s="29" t="str">
        <f>IF(Inter!$A23="","",Feuil1!$C$9)&amp;""</f>
        <v/>
      </c>
      <c r="I24" s="29" t="str">
        <f>Inter!I23</f>
        <v/>
      </c>
      <c r="J24" s="29" t="str">
        <f>TRIM(UPPER(Feuil1!C37))</f>
        <v/>
      </c>
      <c r="K24" s="29" t="str">
        <f>Inter!W23</f>
        <v/>
      </c>
      <c r="L24" s="29" t="str">
        <f>IF(Feuil1!E37="","",Feuil1!E37)</f>
        <v/>
      </c>
      <c r="M24" s="29" t="str">
        <f>IF($K24="","",Feuil1!$C$2)</f>
        <v/>
      </c>
    </row>
    <row r="25" spans="1:13">
      <c r="A25" s="30" t="str">
        <f>IF(Inter!A24="","",Inter2!$G$5)</f>
        <v/>
      </c>
      <c r="B25" s="29" t="str">
        <f>IF(Inter!$A24="","",  IF(  OR(Feuil1!C$3="Autre",Feuil1!C$3=""),Feuil1!C$10 &amp; " (Non référencé)",Feuil1!C$3)                     )</f>
        <v/>
      </c>
      <c r="C25" s="29" t="str">
        <f>IF(Inter!$A24="","",Feuil1!$C$4)</f>
        <v/>
      </c>
      <c r="D25" s="29" t="str">
        <f>IF(Inter!$A24="","",Feuil1!$C$5)</f>
        <v/>
      </c>
      <c r="E25" s="29" t="str">
        <f>IF(Inter!$A24="","",Feuil1!$C$6)</f>
        <v/>
      </c>
      <c r="F25" s="29" t="str">
        <f>IF(Inter!$A24="","",Feuil1!$C$7)</f>
        <v/>
      </c>
      <c r="G25" s="29" t="str">
        <f>IF(Inter!$A24="","",Feuil1!$C$8&amp;"")</f>
        <v/>
      </c>
      <c r="H25" s="29" t="str">
        <f>IF(Inter!$A24="","",Feuil1!$C$9)&amp;""</f>
        <v/>
      </c>
      <c r="I25" s="29" t="str">
        <f>Inter!I24</f>
        <v/>
      </c>
      <c r="J25" s="29" t="str">
        <f>TRIM(UPPER(Feuil1!C38))</f>
        <v/>
      </c>
      <c r="K25" s="29" t="str">
        <f>Inter!W24</f>
        <v/>
      </c>
      <c r="L25" s="29" t="str">
        <f>IF(Feuil1!E38="","",Feuil1!E38)</f>
        <v/>
      </c>
      <c r="M25" s="29" t="str">
        <f>IF($K25="","",Feuil1!$C$2)</f>
        <v/>
      </c>
    </row>
    <row r="26" spans="1:13">
      <c r="A26" s="30" t="str">
        <f>IF(Inter!A25="","",Inter2!$G$5)</f>
        <v/>
      </c>
      <c r="B26" s="29" t="str">
        <f>IF(Inter!$A25="","",  IF(  OR(Feuil1!C$3="Autre",Feuil1!C$3=""),Feuil1!C$10 &amp; " (Non référencé)",Feuil1!C$3)                     )</f>
        <v/>
      </c>
      <c r="C26" s="29" t="str">
        <f>IF(Inter!$A25="","",Feuil1!$C$4)</f>
        <v/>
      </c>
      <c r="D26" s="29" t="str">
        <f>IF(Inter!$A25="","",Feuil1!$C$5)</f>
        <v/>
      </c>
      <c r="E26" s="29" t="str">
        <f>IF(Inter!$A25="","",Feuil1!$C$6)</f>
        <v/>
      </c>
      <c r="F26" s="29" t="str">
        <f>IF(Inter!$A25="","",Feuil1!$C$7)</f>
        <v/>
      </c>
      <c r="G26" s="29" t="str">
        <f>IF(Inter!$A25="","",Feuil1!$C$8&amp;"")</f>
        <v/>
      </c>
      <c r="H26" s="29" t="str">
        <f>IF(Inter!$A25="","",Feuil1!$C$9)&amp;""</f>
        <v/>
      </c>
      <c r="I26" s="29" t="str">
        <f>Inter!I25</f>
        <v/>
      </c>
      <c r="J26" s="29" t="str">
        <f>TRIM(UPPER(Feuil1!C39))</f>
        <v/>
      </c>
      <c r="K26" s="29" t="str">
        <f>Inter!W25</f>
        <v/>
      </c>
      <c r="L26" s="29" t="str">
        <f>IF(Feuil1!E39="","",Feuil1!E39)</f>
        <v/>
      </c>
      <c r="M26" s="29" t="str">
        <f>IF($K26="","",Feuil1!$C$2)</f>
        <v/>
      </c>
    </row>
    <row r="27" spans="1:13">
      <c r="A27" s="30" t="str">
        <f>IF(Inter!A26="","",Inter2!$G$5)</f>
        <v/>
      </c>
      <c r="B27" s="29" t="str">
        <f>IF(Inter!$A26="","",  IF(  OR(Feuil1!C$3="Autre",Feuil1!C$3=""),Feuil1!C$10 &amp; " (Non référencé)",Feuil1!C$3)                     )</f>
        <v/>
      </c>
      <c r="C27" s="29" t="str">
        <f>IF(Inter!$A26="","",Feuil1!$C$4)</f>
        <v/>
      </c>
      <c r="D27" s="29" t="str">
        <f>IF(Inter!$A26="","",Feuil1!$C$5)</f>
        <v/>
      </c>
      <c r="E27" s="29" t="str">
        <f>IF(Inter!$A26="","",Feuil1!$C$6)</f>
        <v/>
      </c>
      <c r="F27" s="29" t="str">
        <f>IF(Inter!$A26="","",Feuil1!$C$7)</f>
        <v/>
      </c>
      <c r="G27" s="29" t="str">
        <f>IF(Inter!$A26="","",Feuil1!$C$8&amp;"")</f>
        <v/>
      </c>
      <c r="H27" s="29" t="str">
        <f>IF(Inter!$A26="","",Feuil1!$C$9)&amp;""</f>
        <v/>
      </c>
      <c r="I27" s="29" t="str">
        <f>Inter!I26</f>
        <v/>
      </c>
      <c r="J27" s="29" t="str">
        <f>TRIM(UPPER(Feuil1!C40))</f>
        <v/>
      </c>
      <c r="K27" s="29" t="str">
        <f>Inter!W26</f>
        <v/>
      </c>
      <c r="L27" s="29" t="str">
        <f>IF(Feuil1!E40="","",Feuil1!E40)</f>
        <v/>
      </c>
      <c r="M27" s="29" t="str">
        <f>IF($K27="","",Feuil1!$C$2)</f>
        <v/>
      </c>
    </row>
    <row r="28" spans="1:13">
      <c r="A28" s="30" t="str">
        <f>IF(Inter!A27="","",Inter2!$G$5)</f>
        <v/>
      </c>
      <c r="B28" s="29" t="str">
        <f>IF(Inter!$A27="","",  IF(  OR(Feuil1!C$3="Autre",Feuil1!C$3=""),Feuil1!C$10 &amp; " (Non référencé)",Feuil1!C$3)                     )</f>
        <v/>
      </c>
      <c r="C28" s="29" t="str">
        <f>IF(Inter!$A27="","",Feuil1!$C$4)</f>
        <v/>
      </c>
      <c r="D28" s="29" t="str">
        <f>IF(Inter!$A27="","",Feuil1!$C$5)</f>
        <v/>
      </c>
      <c r="E28" s="29" t="str">
        <f>IF(Inter!$A27="","",Feuil1!$C$6)</f>
        <v/>
      </c>
      <c r="F28" s="29" t="str">
        <f>IF(Inter!$A27="","",Feuil1!$C$7)</f>
        <v/>
      </c>
      <c r="G28" s="29" t="str">
        <f>IF(Inter!$A27="","",Feuil1!$C$8&amp;"")</f>
        <v/>
      </c>
      <c r="H28" s="29" t="str">
        <f>IF(Inter!$A27="","",Feuil1!$C$9)&amp;""</f>
        <v/>
      </c>
      <c r="I28" s="29" t="str">
        <f>Inter!I27</f>
        <v/>
      </c>
      <c r="J28" s="29" t="str">
        <f>TRIM(UPPER(Feuil1!C41))</f>
        <v/>
      </c>
      <c r="K28" s="29" t="str">
        <f>Inter!W27</f>
        <v/>
      </c>
      <c r="L28" s="29" t="str">
        <f>IF(Feuil1!E41="","",Feuil1!E41)</f>
        <v/>
      </c>
      <c r="M28" s="29" t="str">
        <f>IF($K28="","",Feuil1!$C$2)</f>
        <v/>
      </c>
    </row>
    <row r="29" spans="1:13">
      <c r="A29" s="30" t="str">
        <f>IF(Inter!A28="","",Inter2!$G$5)</f>
        <v/>
      </c>
      <c r="B29" s="29" t="str">
        <f>IF(Inter!$A28="","",  IF(  OR(Feuil1!C$3="Autre",Feuil1!C$3=""),Feuil1!C$10 &amp; " (Non référencé)",Feuil1!C$3)                     )</f>
        <v/>
      </c>
      <c r="C29" s="29" t="str">
        <f>IF(Inter!$A28="","",Feuil1!$C$4)</f>
        <v/>
      </c>
      <c r="D29" s="29" t="str">
        <f>IF(Inter!$A28="","",Feuil1!$C$5)</f>
        <v/>
      </c>
      <c r="E29" s="29" t="str">
        <f>IF(Inter!$A28="","",Feuil1!$C$6)</f>
        <v/>
      </c>
      <c r="F29" s="29" t="str">
        <f>IF(Inter!$A28="","",Feuil1!$C$7)</f>
        <v/>
      </c>
      <c r="G29" s="29" t="str">
        <f>IF(Inter!$A28="","",Feuil1!$C$8&amp;"")</f>
        <v/>
      </c>
      <c r="H29" s="29" t="str">
        <f>IF(Inter!$A28="","",Feuil1!$C$9)&amp;""</f>
        <v/>
      </c>
      <c r="I29" s="29" t="str">
        <f>Inter!I28</f>
        <v/>
      </c>
      <c r="J29" s="29" t="str">
        <f>TRIM(UPPER(Feuil1!C42))</f>
        <v/>
      </c>
      <c r="K29" s="29" t="str">
        <f>Inter!W28</f>
        <v/>
      </c>
      <c r="L29" s="29" t="str">
        <f>IF(Feuil1!E42="","",Feuil1!E42)</f>
        <v/>
      </c>
      <c r="M29" s="29" t="str">
        <f>IF($K29="","",Feuil1!$C$2)</f>
        <v/>
      </c>
    </row>
    <row r="30" spans="1:13">
      <c r="A30" s="30" t="str">
        <f>IF(Inter!A29="","",Inter2!$G$5)</f>
        <v/>
      </c>
      <c r="B30" s="29" t="str">
        <f>IF(Inter!$A29="","",  IF(  OR(Feuil1!C$3="Autre",Feuil1!C$3=""),Feuil1!C$10 &amp; " (Non référencé)",Feuil1!C$3)                     )</f>
        <v/>
      </c>
      <c r="C30" s="29" t="str">
        <f>IF(Inter!$A29="","",Feuil1!$C$4)</f>
        <v/>
      </c>
      <c r="D30" s="29" t="str">
        <f>IF(Inter!$A29="","",Feuil1!$C$5)</f>
        <v/>
      </c>
      <c r="E30" s="29" t="str">
        <f>IF(Inter!$A29="","",Feuil1!$C$6)</f>
        <v/>
      </c>
      <c r="F30" s="29" t="str">
        <f>IF(Inter!$A29="","",Feuil1!$C$7)</f>
        <v/>
      </c>
      <c r="G30" s="29" t="str">
        <f>IF(Inter!$A29="","",Feuil1!$C$8&amp;"")</f>
        <v/>
      </c>
      <c r="H30" s="29" t="str">
        <f>IF(Inter!$A29="","",Feuil1!$C$9)&amp;""</f>
        <v/>
      </c>
      <c r="I30" s="29" t="str">
        <f>Inter!I29</f>
        <v/>
      </c>
      <c r="J30" s="29" t="str">
        <f>TRIM(UPPER(Feuil1!C43))</f>
        <v/>
      </c>
      <c r="K30" s="29" t="str">
        <f>Inter!W29</f>
        <v/>
      </c>
      <c r="L30" s="29" t="str">
        <f>IF(Feuil1!E43="","",Feuil1!E43)</f>
        <v/>
      </c>
      <c r="M30" s="29" t="str">
        <f>IF($K30="","",Feuil1!$C$2)</f>
        <v/>
      </c>
    </row>
    <row r="31" spans="1:13">
      <c r="A31" s="30" t="str">
        <f>IF(Inter!A30="","",Inter2!$G$5)</f>
        <v/>
      </c>
      <c r="B31" s="29" t="str">
        <f>IF(Inter!$A30="","",  IF(  OR(Feuil1!C$3="Autre",Feuil1!C$3=""),Feuil1!C$10 &amp; " (Non référencé)",Feuil1!C$3)                     )</f>
        <v/>
      </c>
      <c r="C31" s="29" t="str">
        <f>IF(Inter!$A30="","",Feuil1!$C$4)</f>
        <v/>
      </c>
      <c r="D31" s="29" t="str">
        <f>IF(Inter!$A30="","",Feuil1!$C$5)</f>
        <v/>
      </c>
      <c r="E31" s="29" t="str">
        <f>IF(Inter!$A30="","",Feuil1!$C$6)</f>
        <v/>
      </c>
      <c r="F31" s="29" t="str">
        <f>IF(Inter!$A30="","",Feuil1!$C$7)</f>
        <v/>
      </c>
      <c r="G31" s="29" t="str">
        <f>IF(Inter!$A30="","",Feuil1!$C$8&amp;"")</f>
        <v/>
      </c>
      <c r="H31" s="29" t="str">
        <f>IF(Inter!$A30="","",Feuil1!$C$9)&amp;""</f>
        <v/>
      </c>
      <c r="I31" s="29" t="str">
        <f>Inter!I30</f>
        <v/>
      </c>
      <c r="J31" s="29" t="str">
        <f>TRIM(UPPER(Feuil1!C44))</f>
        <v/>
      </c>
      <c r="K31" s="29" t="str">
        <f>Inter!W30</f>
        <v/>
      </c>
      <c r="L31" s="29" t="str">
        <f>IF(Feuil1!E44="","",Feuil1!E44)</f>
        <v/>
      </c>
      <c r="M31" s="29" t="str">
        <f>IF($K31="","",Feuil1!$C$2)</f>
        <v/>
      </c>
    </row>
    <row r="32" spans="1:13">
      <c r="A32" s="30" t="str">
        <f>IF(Inter!A31="","",Inter2!$G$5)</f>
        <v/>
      </c>
      <c r="B32" s="29" t="str">
        <f>IF(Inter!$A31="","",  IF(  OR(Feuil1!C$3="Autre",Feuil1!C$3=""),Feuil1!C$10 &amp; " (Non référencé)",Feuil1!C$3)                     )</f>
        <v/>
      </c>
      <c r="C32" s="29" t="str">
        <f>IF(Inter!$A31="","",Feuil1!$C$4)</f>
        <v/>
      </c>
      <c r="D32" s="29" t="str">
        <f>IF(Inter!$A31="","",Feuil1!$C$5)</f>
        <v/>
      </c>
      <c r="E32" s="29" t="str">
        <f>IF(Inter!$A31="","",Feuil1!$C$6)</f>
        <v/>
      </c>
      <c r="F32" s="29" t="str">
        <f>IF(Inter!$A31="","",Feuil1!$C$7)</f>
        <v/>
      </c>
      <c r="G32" s="29" t="str">
        <f>IF(Inter!$A31="","",Feuil1!$C$8&amp;"")</f>
        <v/>
      </c>
      <c r="H32" s="29" t="str">
        <f>IF(Inter!$A31="","",Feuil1!$C$9)&amp;""</f>
        <v/>
      </c>
      <c r="I32" s="29" t="str">
        <f>Inter!I31</f>
        <v/>
      </c>
      <c r="J32" s="29" t="str">
        <f>TRIM(UPPER(Feuil1!C45))</f>
        <v/>
      </c>
      <c r="K32" s="29" t="str">
        <f>Inter!W31</f>
        <v/>
      </c>
      <c r="L32" s="29" t="str">
        <f>IF(Feuil1!E45="","",Feuil1!E45)</f>
        <v/>
      </c>
      <c r="M32" s="29" t="str">
        <f>IF($K32="","",Feuil1!$C$2)</f>
        <v/>
      </c>
    </row>
    <row r="33" spans="1:13">
      <c r="A33" s="30" t="str">
        <f>IF(Inter!A32="","",Inter2!$G$5)</f>
        <v/>
      </c>
      <c r="B33" s="29" t="str">
        <f>IF(Inter!$A32="","",  IF(  OR(Feuil1!C$3="Autre",Feuil1!C$3=""),Feuil1!C$10 &amp; " (Non référencé)",Feuil1!C$3)                     )</f>
        <v/>
      </c>
      <c r="C33" s="29" t="str">
        <f>IF(Inter!$A32="","",Feuil1!$C$4)</f>
        <v/>
      </c>
      <c r="D33" s="29" t="str">
        <f>IF(Inter!$A32="","",Feuil1!$C$5)</f>
        <v/>
      </c>
      <c r="E33" s="29" t="str">
        <f>IF(Inter!$A32="","",Feuil1!$C$6)</f>
        <v/>
      </c>
      <c r="F33" s="29" t="str">
        <f>IF(Inter!$A32="","",Feuil1!$C$7)</f>
        <v/>
      </c>
      <c r="G33" s="29" t="str">
        <f>IF(Inter!$A32="","",Feuil1!$C$8&amp;"")</f>
        <v/>
      </c>
      <c r="H33" s="29" t="str">
        <f>IF(Inter!$A32="","",Feuil1!$C$9)&amp;""</f>
        <v/>
      </c>
      <c r="I33" s="29" t="str">
        <f>Inter!I32</f>
        <v/>
      </c>
      <c r="J33" s="29" t="str">
        <f>TRIM(UPPER(Feuil1!C46))</f>
        <v/>
      </c>
      <c r="K33" s="29" t="str">
        <f>Inter!W32</f>
        <v/>
      </c>
      <c r="L33" s="29" t="str">
        <f>IF(Feuil1!E46="","",Feuil1!E46)</f>
        <v/>
      </c>
      <c r="M33" s="29" t="str">
        <f>IF($K33="","",Feuil1!$C$2)</f>
        <v/>
      </c>
    </row>
    <row r="34" spans="1:13">
      <c r="A34" s="30" t="str">
        <f>IF(Inter!A33="","",Inter2!$G$5)</f>
        <v/>
      </c>
      <c r="B34" s="29" t="str">
        <f>IF(Inter!$A33="","",  IF(  OR(Feuil1!C$3="Autre",Feuil1!C$3=""),Feuil1!C$10 &amp; " (Non référencé)",Feuil1!C$3)                     )</f>
        <v/>
      </c>
      <c r="C34" s="29" t="str">
        <f>IF(Inter!$A33="","",Feuil1!$C$4)</f>
        <v/>
      </c>
      <c r="D34" s="29" t="str">
        <f>IF(Inter!$A33="","",Feuil1!$C$5)</f>
        <v/>
      </c>
      <c r="E34" s="29" t="str">
        <f>IF(Inter!$A33="","",Feuil1!$C$6)</f>
        <v/>
      </c>
      <c r="F34" s="29" t="str">
        <f>IF(Inter!$A33="","",Feuil1!$C$7)</f>
        <v/>
      </c>
      <c r="G34" s="29" t="str">
        <f>IF(Inter!$A33="","",Feuil1!$C$8&amp;"")</f>
        <v/>
      </c>
      <c r="H34" s="29" t="str">
        <f>IF(Inter!$A33="","",Feuil1!$C$9)&amp;""</f>
        <v/>
      </c>
      <c r="I34" s="29" t="str">
        <f>Inter!I33</f>
        <v/>
      </c>
      <c r="J34" s="29" t="str">
        <f>TRIM(UPPER(Feuil1!C47))</f>
        <v/>
      </c>
      <c r="K34" s="29" t="str">
        <f>Inter!W33</f>
        <v/>
      </c>
      <c r="L34" s="29" t="str">
        <f>IF(Feuil1!E47="","",Feuil1!E47)</f>
        <v/>
      </c>
      <c r="M34" s="29" t="str">
        <f>IF($K34="","",Feuil1!$C$2)</f>
        <v/>
      </c>
    </row>
    <row r="35" spans="1:13">
      <c r="A35" s="30" t="str">
        <f>IF(Inter!A34="","",Inter2!$G$5)</f>
        <v/>
      </c>
      <c r="B35" s="29" t="str">
        <f>IF(Inter!$A34="","",  IF(  OR(Feuil1!C$3="Autre",Feuil1!C$3=""),Feuil1!C$10 &amp; " (Non référencé)",Feuil1!C$3)                     )</f>
        <v/>
      </c>
      <c r="C35" s="29" t="str">
        <f>IF(Inter!$A34="","",Feuil1!$C$4)</f>
        <v/>
      </c>
      <c r="D35" s="29" t="str">
        <f>IF(Inter!$A34="","",Feuil1!$C$5)</f>
        <v/>
      </c>
      <c r="E35" s="29" t="str">
        <f>IF(Inter!$A34="","",Feuil1!$C$6)</f>
        <v/>
      </c>
      <c r="F35" s="29" t="str">
        <f>IF(Inter!$A34="","",Feuil1!$C$7)</f>
        <v/>
      </c>
      <c r="G35" s="29" t="str">
        <f>IF(Inter!$A34="","",Feuil1!$C$8&amp;"")</f>
        <v/>
      </c>
      <c r="H35" s="29" t="str">
        <f>IF(Inter!$A34="","",Feuil1!$C$9)&amp;""</f>
        <v/>
      </c>
      <c r="I35" s="29" t="str">
        <f>Inter!I34</f>
        <v/>
      </c>
      <c r="J35" s="29" t="str">
        <f>TRIM(UPPER(Feuil1!C48))</f>
        <v/>
      </c>
      <c r="K35" s="29" t="str">
        <f>Inter!W34</f>
        <v/>
      </c>
      <c r="L35" s="29" t="str">
        <f>IF(Feuil1!E48="","",Feuil1!E48)</f>
        <v/>
      </c>
      <c r="M35" s="29" t="str">
        <f>IF($K35="","",Feuil1!$C$2)</f>
        <v/>
      </c>
    </row>
    <row r="36" spans="1:13">
      <c r="A36" s="30" t="str">
        <f>IF(Inter!A35="","",Inter2!$G$5)</f>
        <v/>
      </c>
      <c r="B36" s="29" t="str">
        <f>IF(Inter!$A35="","",  IF(  OR(Feuil1!C$3="Autre",Feuil1!C$3=""),Feuil1!C$10 &amp; " (Non référencé)",Feuil1!C$3)                     )</f>
        <v/>
      </c>
      <c r="C36" s="29" t="str">
        <f>IF(Inter!$A35="","",Feuil1!$C$4)</f>
        <v/>
      </c>
      <c r="D36" s="29" t="str">
        <f>IF(Inter!$A35="","",Feuil1!$C$5)</f>
        <v/>
      </c>
      <c r="E36" s="29" t="str">
        <f>IF(Inter!$A35="","",Feuil1!$C$6)</f>
        <v/>
      </c>
      <c r="F36" s="29" t="str">
        <f>IF(Inter!$A35="","",Feuil1!$C$7)</f>
        <v/>
      </c>
      <c r="G36" s="29" t="str">
        <f>IF(Inter!$A35="","",Feuil1!$C$8&amp;"")</f>
        <v/>
      </c>
      <c r="H36" s="29" t="str">
        <f>IF(Inter!$A35="","",Feuil1!$C$9)&amp;""</f>
        <v/>
      </c>
      <c r="I36" s="29" t="str">
        <f>Inter!I35</f>
        <v/>
      </c>
      <c r="J36" s="29" t="str">
        <f>TRIM(UPPER(Feuil1!C49))</f>
        <v/>
      </c>
      <c r="K36" s="29" t="str">
        <f>Inter!W35</f>
        <v/>
      </c>
      <c r="L36" s="29" t="str">
        <f>IF(Feuil1!E49="","",Feuil1!E49)</f>
        <v/>
      </c>
      <c r="M36" s="29" t="str">
        <f>IF($K36="","",Feuil1!$C$2)</f>
        <v/>
      </c>
    </row>
    <row r="37" spans="1:13">
      <c r="A37" s="30" t="str">
        <f>IF(Inter!A36="","",Inter2!$G$5)</f>
        <v/>
      </c>
      <c r="B37" s="29" t="str">
        <f>IF(Inter!$A36="","",  IF(  OR(Feuil1!C$3="Autre",Feuil1!C$3=""),Feuil1!C$10 &amp; " (Non référencé)",Feuil1!C$3)                     )</f>
        <v/>
      </c>
      <c r="C37" s="29" t="str">
        <f>IF(Inter!$A36="","",Feuil1!$C$4)</f>
        <v/>
      </c>
      <c r="D37" s="29" t="str">
        <f>IF(Inter!$A36="","",Feuil1!$C$5)</f>
        <v/>
      </c>
      <c r="E37" s="29" t="str">
        <f>IF(Inter!$A36="","",Feuil1!$C$6)</f>
        <v/>
      </c>
      <c r="F37" s="29" t="str">
        <f>IF(Inter!$A36="","",Feuil1!$C$7)</f>
        <v/>
      </c>
      <c r="G37" s="29" t="str">
        <f>IF(Inter!$A36="","",Feuil1!$C$8&amp;"")</f>
        <v/>
      </c>
      <c r="H37" s="29" t="str">
        <f>IF(Inter!$A36="","",Feuil1!$C$9)&amp;""</f>
        <v/>
      </c>
      <c r="I37" s="29" t="str">
        <f>Inter!I36</f>
        <v/>
      </c>
      <c r="J37" s="29" t="str">
        <f>TRIM(UPPER(Feuil1!C50))</f>
        <v/>
      </c>
      <c r="K37" s="29" t="str">
        <f>Inter!W36</f>
        <v/>
      </c>
      <c r="L37" s="29" t="str">
        <f>IF(Feuil1!E50="","",Feuil1!E50)</f>
        <v/>
      </c>
      <c r="M37" s="29" t="str">
        <f>IF($K37="","",Feuil1!$C$2)</f>
        <v/>
      </c>
    </row>
    <row r="38" spans="1:13">
      <c r="A38" s="30" t="str">
        <f>IF(Inter!A37="","",Inter2!$G$5)</f>
        <v/>
      </c>
      <c r="B38" s="29" t="str">
        <f>IF(Inter!$A37="","",  IF(  OR(Feuil1!C$3="Autre",Feuil1!C$3=""),Feuil1!C$10 &amp; " (Non référencé)",Feuil1!C$3)                     )</f>
        <v/>
      </c>
      <c r="C38" s="29" t="str">
        <f>IF(Inter!$A37="","",Feuil1!$C$4)</f>
        <v/>
      </c>
      <c r="D38" s="29" t="str">
        <f>IF(Inter!$A37="","",Feuil1!$C$5)</f>
        <v/>
      </c>
      <c r="E38" s="29" t="str">
        <f>IF(Inter!$A37="","",Feuil1!$C$6)</f>
        <v/>
      </c>
      <c r="F38" s="29" t="str">
        <f>IF(Inter!$A37="","",Feuil1!$C$7)</f>
        <v/>
      </c>
      <c r="G38" s="29" t="str">
        <f>IF(Inter!$A37="","",Feuil1!$C$8&amp;"")</f>
        <v/>
      </c>
      <c r="H38" s="29" t="str">
        <f>IF(Inter!$A37="","",Feuil1!$C$9)&amp;""</f>
        <v/>
      </c>
      <c r="I38" s="29" t="str">
        <f>Inter!I37</f>
        <v/>
      </c>
      <c r="J38" s="29" t="str">
        <f>TRIM(UPPER(Feuil1!C51))</f>
        <v/>
      </c>
      <c r="K38" s="29" t="str">
        <f>Inter!W37</f>
        <v/>
      </c>
      <c r="L38" s="29" t="str">
        <f>IF(Feuil1!E51="","",Feuil1!E51)</f>
        <v/>
      </c>
      <c r="M38" s="29" t="str">
        <f>IF($K38="","",Feuil1!$C$2)</f>
        <v/>
      </c>
    </row>
    <row r="39" spans="1:13">
      <c r="A39" s="30" t="str">
        <f>IF(Inter!A38="","",Inter2!$G$5)</f>
        <v/>
      </c>
      <c r="B39" s="29" t="str">
        <f>IF(Inter!$A38="","",  IF(  OR(Feuil1!C$3="Autre",Feuil1!C$3=""),Feuil1!C$10 &amp; " (Non référencé)",Feuil1!C$3)                     )</f>
        <v/>
      </c>
      <c r="C39" s="29" t="str">
        <f>IF(Inter!$A38="","",Feuil1!$C$4)</f>
        <v/>
      </c>
      <c r="D39" s="29" t="str">
        <f>IF(Inter!$A38="","",Feuil1!$C$5)</f>
        <v/>
      </c>
      <c r="E39" s="29" t="str">
        <f>IF(Inter!$A38="","",Feuil1!$C$6)</f>
        <v/>
      </c>
      <c r="F39" s="29" t="str">
        <f>IF(Inter!$A38="","",Feuil1!$C$7)</f>
        <v/>
      </c>
      <c r="G39" s="29" t="str">
        <f>IF(Inter!$A38="","",Feuil1!$C$8&amp;"")</f>
        <v/>
      </c>
      <c r="H39" s="29" t="str">
        <f>IF(Inter!$A38="","",Feuil1!$C$9)&amp;""</f>
        <v/>
      </c>
      <c r="I39" s="29" t="str">
        <f>Inter!I38</f>
        <v/>
      </c>
      <c r="J39" s="29" t="str">
        <f>TRIM(UPPER(Feuil1!C52))</f>
        <v/>
      </c>
      <c r="K39" s="29" t="str">
        <f>Inter!W38</f>
        <v/>
      </c>
      <c r="L39" s="29" t="str">
        <f>IF(Feuil1!E52="","",Feuil1!E52)</f>
        <v/>
      </c>
      <c r="M39" s="29" t="str">
        <f>IF($K39="","",Feuil1!$C$2)</f>
        <v/>
      </c>
    </row>
    <row r="40" spans="1:13">
      <c r="A40" s="30" t="str">
        <f>IF(Inter!A39="","",Inter2!$G$5)</f>
        <v/>
      </c>
      <c r="B40" s="29" t="str">
        <f>IF(Inter!$A39="","",  IF(  OR(Feuil1!C$3="Autre",Feuil1!C$3=""),Feuil1!C$10 &amp; " (Non référencé)",Feuil1!C$3)                     )</f>
        <v/>
      </c>
      <c r="C40" s="29" t="str">
        <f>IF(Inter!$A39="","",Feuil1!$C$4)</f>
        <v/>
      </c>
      <c r="D40" s="29" t="str">
        <f>IF(Inter!$A39="","",Feuil1!$C$5)</f>
        <v/>
      </c>
      <c r="E40" s="29" t="str">
        <f>IF(Inter!$A39="","",Feuil1!$C$6)</f>
        <v/>
      </c>
      <c r="F40" s="29" t="str">
        <f>IF(Inter!$A39="","",Feuil1!$C$7)</f>
        <v/>
      </c>
      <c r="G40" s="29" t="str">
        <f>IF(Inter!$A39="","",Feuil1!$C$8&amp;"")</f>
        <v/>
      </c>
      <c r="H40" s="29" t="str">
        <f>IF(Inter!$A39="","",Feuil1!$C$9)&amp;""</f>
        <v/>
      </c>
      <c r="I40" s="29" t="str">
        <f>Inter!I39</f>
        <v/>
      </c>
      <c r="J40" s="29" t="str">
        <f>TRIM(UPPER(Feuil1!C53))</f>
        <v/>
      </c>
      <c r="K40" s="29" t="str">
        <f>Inter!W39</f>
        <v/>
      </c>
      <c r="L40" s="29" t="str">
        <f>IF(Feuil1!E53="","",Feuil1!E53)</f>
        <v/>
      </c>
      <c r="M40" s="29" t="str">
        <f>IF($K40="","",Feuil1!$C$2)</f>
        <v/>
      </c>
    </row>
    <row r="41" spans="1:13">
      <c r="A41" s="30" t="str">
        <f>IF(Inter!A40="","",Inter2!$G$5)</f>
        <v/>
      </c>
      <c r="B41" s="29" t="str">
        <f>IF(Inter!$A40="","",  IF(  OR(Feuil1!C$3="Autre",Feuil1!C$3=""),Feuil1!C$10 &amp; " (Non référencé)",Feuil1!C$3)                     )</f>
        <v/>
      </c>
      <c r="C41" s="29" t="str">
        <f>IF(Inter!$A40="","",Feuil1!$C$4)</f>
        <v/>
      </c>
      <c r="D41" s="29" t="str">
        <f>IF(Inter!$A40="","",Feuil1!$C$5)</f>
        <v/>
      </c>
      <c r="E41" s="29" t="str">
        <f>IF(Inter!$A40="","",Feuil1!$C$6)</f>
        <v/>
      </c>
      <c r="F41" s="29" t="str">
        <f>IF(Inter!$A40="","",Feuil1!$C$7)</f>
        <v/>
      </c>
      <c r="G41" s="29" t="str">
        <f>IF(Inter!$A40="","",Feuil1!$C$8&amp;"")</f>
        <v/>
      </c>
      <c r="H41" s="29" t="str">
        <f>IF(Inter!$A40="","",Feuil1!$C$9)&amp;""</f>
        <v/>
      </c>
      <c r="I41" s="29" t="str">
        <f>Inter!I40</f>
        <v/>
      </c>
      <c r="J41" s="29" t="str">
        <f>TRIM(UPPER(Feuil1!C54))</f>
        <v/>
      </c>
      <c r="K41" s="29" t="str">
        <f>Inter!W40</f>
        <v/>
      </c>
      <c r="L41" s="29" t="str">
        <f>IF(Feuil1!E54="","",Feuil1!E54)</f>
        <v/>
      </c>
      <c r="M41" s="29" t="str">
        <f>IF($K41="","",Feuil1!$C$2)</f>
        <v/>
      </c>
    </row>
    <row r="42" spans="1:13">
      <c r="A42" s="30" t="str">
        <f>IF(Inter!A41="","",Inter2!$G$5)</f>
        <v/>
      </c>
      <c r="B42" s="29" t="str">
        <f>IF(Inter!$A41="","",  IF(  OR(Feuil1!C$3="Autre",Feuil1!C$3=""),Feuil1!C$10 &amp; " (Non référencé)",Feuil1!C$3)                     )</f>
        <v/>
      </c>
      <c r="C42" s="29" t="str">
        <f>IF(Inter!$A41="","",Feuil1!$C$4)</f>
        <v/>
      </c>
      <c r="D42" s="29" t="str">
        <f>IF(Inter!$A41="","",Feuil1!$C$5)</f>
        <v/>
      </c>
      <c r="E42" s="29" t="str">
        <f>IF(Inter!$A41="","",Feuil1!$C$6)</f>
        <v/>
      </c>
      <c r="F42" s="29" t="str">
        <f>IF(Inter!$A41="","",Feuil1!$C$7)</f>
        <v/>
      </c>
      <c r="G42" s="29" t="str">
        <f>IF(Inter!$A41="","",Feuil1!$C$8&amp;"")</f>
        <v/>
      </c>
      <c r="H42" s="29" t="str">
        <f>IF(Inter!$A41="","",Feuil1!$C$9)&amp;""</f>
        <v/>
      </c>
      <c r="I42" s="29" t="str">
        <f>Inter!I41</f>
        <v/>
      </c>
      <c r="J42" s="29" t="str">
        <f>TRIM(UPPER(Feuil1!C55))</f>
        <v/>
      </c>
      <c r="K42" s="29" t="str">
        <f>Inter!W41</f>
        <v/>
      </c>
      <c r="L42" s="29" t="str">
        <f>IF(Feuil1!E55="","",Feuil1!E55)</f>
        <v/>
      </c>
      <c r="M42" s="29" t="str">
        <f>IF($K42="","",Feuil1!$C$2)</f>
        <v/>
      </c>
    </row>
    <row r="43" spans="1:13">
      <c r="A43" s="30" t="str">
        <f>IF(Inter!A42="","",Inter2!$G$5)</f>
        <v/>
      </c>
      <c r="B43" s="29" t="str">
        <f>IF(Inter!$A42="","",  IF(  OR(Feuil1!C$3="Autre",Feuil1!C$3=""),Feuil1!C$10 &amp; " (Non référencé)",Feuil1!C$3)                     )</f>
        <v/>
      </c>
      <c r="C43" s="29" t="str">
        <f>IF(Inter!$A42="","",Feuil1!$C$4)</f>
        <v/>
      </c>
      <c r="D43" s="29" t="str">
        <f>IF(Inter!$A42="","",Feuil1!$C$5)</f>
        <v/>
      </c>
      <c r="E43" s="29" t="str">
        <f>IF(Inter!$A42="","",Feuil1!$C$6)</f>
        <v/>
      </c>
      <c r="F43" s="29" t="str">
        <f>IF(Inter!$A42="","",Feuil1!$C$7)</f>
        <v/>
      </c>
      <c r="G43" s="29" t="str">
        <f>IF(Inter!$A42="","",Feuil1!$C$8&amp;"")</f>
        <v/>
      </c>
      <c r="H43" s="29" t="str">
        <f>IF(Inter!$A42="","",Feuil1!$C$9)&amp;""</f>
        <v/>
      </c>
      <c r="I43" s="29" t="str">
        <f>Inter!I42</f>
        <v/>
      </c>
      <c r="J43" s="29" t="str">
        <f>TRIM(UPPER(Feuil1!C56))</f>
        <v/>
      </c>
      <c r="K43" s="29" t="str">
        <f>Inter!W42</f>
        <v/>
      </c>
      <c r="L43" s="29" t="str">
        <f>IF(Feuil1!E56="","",Feuil1!E56)</f>
        <v/>
      </c>
      <c r="M43" s="29" t="str">
        <f>IF($K43="","",Feuil1!$C$2)</f>
        <v/>
      </c>
    </row>
    <row r="44" spans="1:13">
      <c r="A44" s="30" t="str">
        <f>IF(Inter!A43="","",Inter2!$G$5)</f>
        <v/>
      </c>
      <c r="B44" s="29" t="str">
        <f>IF(Inter!$A43="","",  IF(  OR(Feuil1!C$3="Autre",Feuil1!C$3=""),Feuil1!C$10 &amp; " (Non référencé)",Feuil1!C$3)                     )</f>
        <v/>
      </c>
      <c r="C44" s="29" t="str">
        <f>IF(Inter!$A43="","",Feuil1!$C$4)</f>
        <v/>
      </c>
      <c r="D44" s="29" t="str">
        <f>IF(Inter!$A43="","",Feuil1!$C$5)</f>
        <v/>
      </c>
      <c r="E44" s="29" t="str">
        <f>IF(Inter!$A43="","",Feuil1!$C$6)</f>
        <v/>
      </c>
      <c r="F44" s="29" t="str">
        <f>IF(Inter!$A43="","",Feuil1!$C$7)</f>
        <v/>
      </c>
      <c r="G44" s="29" t="str">
        <f>IF(Inter!$A43="","",Feuil1!$C$8&amp;"")</f>
        <v/>
      </c>
      <c r="H44" s="29" t="str">
        <f>IF(Inter!$A43="","",Feuil1!$C$9)&amp;""</f>
        <v/>
      </c>
      <c r="I44" s="29" t="str">
        <f>Inter!I43</f>
        <v/>
      </c>
      <c r="J44" s="29" t="str">
        <f>TRIM(UPPER(Feuil1!C57))</f>
        <v/>
      </c>
      <c r="K44" s="29" t="str">
        <f>Inter!W43</f>
        <v/>
      </c>
      <c r="L44" s="29" t="str">
        <f>IF(Feuil1!E57="","",Feuil1!E57)</f>
        <v/>
      </c>
      <c r="M44" s="29" t="str">
        <f>IF($K44="","",Feuil1!$C$2)</f>
        <v/>
      </c>
    </row>
    <row r="45" spans="1:13">
      <c r="A45" s="30" t="str">
        <f>IF(Inter!A44="","",Inter2!$G$5)</f>
        <v/>
      </c>
      <c r="B45" s="29" t="str">
        <f>IF(Inter!$A44="","",  IF(  OR(Feuil1!C$3="Autre",Feuil1!C$3=""),Feuil1!C$10 &amp; " (Non référencé)",Feuil1!C$3)                     )</f>
        <v/>
      </c>
      <c r="C45" s="29" t="str">
        <f>IF(Inter!$A44="","",Feuil1!$C$4)</f>
        <v/>
      </c>
      <c r="D45" s="29" t="str">
        <f>IF(Inter!$A44="","",Feuil1!$C$5)</f>
        <v/>
      </c>
      <c r="E45" s="29" t="str">
        <f>IF(Inter!$A44="","",Feuil1!$C$6)</f>
        <v/>
      </c>
      <c r="F45" s="29" t="str">
        <f>IF(Inter!$A44="","",Feuil1!$C$7)</f>
        <v/>
      </c>
      <c r="G45" s="29" t="str">
        <f>IF(Inter!$A44="","",Feuil1!$C$8&amp;"")</f>
        <v/>
      </c>
      <c r="H45" s="29" t="str">
        <f>IF(Inter!$A44="","",Feuil1!$C$9)&amp;""</f>
        <v/>
      </c>
      <c r="I45" s="29" t="str">
        <f>Inter!I44</f>
        <v/>
      </c>
      <c r="J45" s="29" t="str">
        <f>TRIM(UPPER(Feuil1!C58))</f>
        <v/>
      </c>
      <c r="K45" s="29" t="str">
        <f>Inter!W44</f>
        <v/>
      </c>
      <c r="L45" s="29" t="str">
        <f>IF(Feuil1!E58="","",Feuil1!E58)</f>
        <v/>
      </c>
      <c r="M45" s="29" t="str">
        <f>IF($K45="","",Feuil1!$C$2)</f>
        <v/>
      </c>
    </row>
    <row r="46" spans="1:13">
      <c r="A46" s="30" t="str">
        <f>IF(Inter!A45="","",Inter2!$G$5)</f>
        <v/>
      </c>
      <c r="B46" s="29" t="str">
        <f>IF(Inter!$A45="","",  IF(  OR(Feuil1!C$3="Autre",Feuil1!C$3=""),Feuil1!C$10 &amp; " (Non référencé)",Feuil1!C$3)                     )</f>
        <v/>
      </c>
      <c r="C46" s="29" t="str">
        <f>IF(Inter!$A45="","",Feuil1!$C$4)</f>
        <v/>
      </c>
      <c r="D46" s="29" t="str">
        <f>IF(Inter!$A45="","",Feuil1!$C$5)</f>
        <v/>
      </c>
      <c r="E46" s="29" t="str">
        <f>IF(Inter!$A45="","",Feuil1!$C$6)</f>
        <v/>
      </c>
      <c r="F46" s="29" t="str">
        <f>IF(Inter!$A45="","",Feuil1!$C$7)</f>
        <v/>
      </c>
      <c r="G46" s="29" t="str">
        <f>IF(Inter!$A45="","",Feuil1!$C$8&amp;"")</f>
        <v/>
      </c>
      <c r="H46" s="29" t="str">
        <f>IF(Inter!$A45="","",Feuil1!$C$9)&amp;""</f>
        <v/>
      </c>
      <c r="I46" s="29" t="str">
        <f>Inter!I45</f>
        <v/>
      </c>
      <c r="J46" s="29" t="str">
        <f>TRIM(UPPER(Feuil1!C59))</f>
        <v/>
      </c>
      <c r="K46" s="29" t="str">
        <f>Inter!W45</f>
        <v/>
      </c>
      <c r="L46" s="29" t="str">
        <f>IF(Feuil1!E59="","",Feuil1!E59)</f>
        <v/>
      </c>
      <c r="M46" s="29" t="str">
        <f>IF($K46="","",Feuil1!$C$2)</f>
        <v/>
      </c>
    </row>
    <row r="47" spans="1:13">
      <c r="A47" s="30" t="str">
        <f>IF(Inter!A46="","",Inter2!$G$5)</f>
        <v/>
      </c>
      <c r="B47" s="29" t="str">
        <f>IF(Inter!$A46="","",  IF(  OR(Feuil1!C$3="Autre",Feuil1!C$3=""),Feuil1!C$10 &amp; " (Non référencé)",Feuil1!C$3)                     )</f>
        <v/>
      </c>
      <c r="C47" s="29" t="str">
        <f>IF(Inter!$A46="","",Feuil1!$C$4)</f>
        <v/>
      </c>
      <c r="D47" s="29" t="str">
        <f>IF(Inter!$A46="","",Feuil1!$C$5)</f>
        <v/>
      </c>
      <c r="E47" s="29" t="str">
        <f>IF(Inter!$A46="","",Feuil1!$C$6)</f>
        <v/>
      </c>
      <c r="F47" s="29" t="str">
        <f>IF(Inter!$A46="","",Feuil1!$C$7)</f>
        <v/>
      </c>
      <c r="G47" s="29" t="str">
        <f>IF(Inter!$A46="","",Feuil1!$C$8&amp;"")</f>
        <v/>
      </c>
      <c r="H47" s="29" t="str">
        <f>IF(Inter!$A46="","",Feuil1!$C$9)&amp;""</f>
        <v/>
      </c>
      <c r="I47" s="29" t="str">
        <f>Inter!I46</f>
        <v/>
      </c>
      <c r="J47" s="29" t="str">
        <f>TRIM(UPPER(Feuil1!C60))</f>
        <v/>
      </c>
      <c r="K47" s="29" t="str">
        <f>Inter!W46</f>
        <v/>
      </c>
      <c r="L47" s="29" t="str">
        <f>IF(Feuil1!E60="","",Feuil1!E60)</f>
        <v/>
      </c>
      <c r="M47" s="29" t="str">
        <f>IF($K47="","",Feuil1!$C$2)</f>
        <v/>
      </c>
    </row>
    <row r="48" spans="1:13">
      <c r="A48" s="30" t="str">
        <f>IF(Inter!A47="","",Inter2!$G$5)</f>
        <v/>
      </c>
      <c r="B48" s="29" t="str">
        <f>IF(Inter!$A47="","",  IF(  OR(Feuil1!C$3="Autre",Feuil1!C$3=""),Feuil1!C$10 &amp; " (Non référencé)",Feuil1!C$3)                     )</f>
        <v/>
      </c>
      <c r="C48" s="29" t="str">
        <f>IF(Inter!$A47="","",Feuil1!$C$4)</f>
        <v/>
      </c>
      <c r="D48" s="29" t="str">
        <f>IF(Inter!$A47="","",Feuil1!$C$5)</f>
        <v/>
      </c>
      <c r="E48" s="29" t="str">
        <f>IF(Inter!$A47="","",Feuil1!$C$6)</f>
        <v/>
      </c>
      <c r="F48" s="29" t="str">
        <f>IF(Inter!$A47="","",Feuil1!$C$7)</f>
        <v/>
      </c>
      <c r="G48" s="29" t="str">
        <f>IF(Inter!$A47="","",Feuil1!$C$8&amp;"")</f>
        <v/>
      </c>
      <c r="H48" s="29" t="str">
        <f>IF(Inter!$A47="","",Feuil1!$C$9)&amp;""</f>
        <v/>
      </c>
      <c r="I48" s="29" t="str">
        <f>Inter!I47</f>
        <v/>
      </c>
      <c r="J48" s="29" t="str">
        <f>TRIM(UPPER(Feuil1!C61))</f>
        <v/>
      </c>
      <c r="K48" s="29" t="str">
        <f>Inter!W47</f>
        <v/>
      </c>
      <c r="L48" s="29" t="str">
        <f>IF(Feuil1!E61="","",Feuil1!E61)</f>
        <v/>
      </c>
      <c r="M48" s="29" t="str">
        <f>IF($K48="","",Feuil1!$C$2)</f>
        <v/>
      </c>
    </row>
    <row r="49" spans="1:13">
      <c r="A49" s="30" t="str">
        <f>IF(Inter!A48="","",Inter2!$G$5)</f>
        <v/>
      </c>
      <c r="B49" s="29" t="str">
        <f>IF(Inter!$A48="","",  IF(  OR(Feuil1!C$3="Autre",Feuil1!C$3=""),Feuil1!C$10 &amp; " (Non référencé)",Feuil1!C$3)                     )</f>
        <v/>
      </c>
      <c r="C49" s="29" t="str">
        <f>IF(Inter!$A48="","",Feuil1!$C$4)</f>
        <v/>
      </c>
      <c r="D49" s="29" t="str">
        <f>IF(Inter!$A48="","",Feuil1!$C$5)</f>
        <v/>
      </c>
      <c r="E49" s="29" t="str">
        <f>IF(Inter!$A48="","",Feuil1!$C$6)</f>
        <v/>
      </c>
      <c r="F49" s="29" t="str">
        <f>IF(Inter!$A48="","",Feuil1!$C$7)</f>
        <v/>
      </c>
      <c r="G49" s="29" t="str">
        <f>IF(Inter!$A48="","",Feuil1!$C$8&amp;"")</f>
        <v/>
      </c>
      <c r="H49" s="29" t="str">
        <f>IF(Inter!$A48="","",Feuil1!$C$9)&amp;""</f>
        <v/>
      </c>
      <c r="I49" s="29" t="str">
        <f>Inter!I48</f>
        <v/>
      </c>
      <c r="J49" s="29" t="str">
        <f>TRIM(UPPER(Feuil1!C62))</f>
        <v/>
      </c>
      <c r="K49" s="29" t="str">
        <f>Inter!W48</f>
        <v/>
      </c>
      <c r="L49" s="29" t="str">
        <f>IF(Feuil1!E62="","",Feuil1!E62)</f>
        <v/>
      </c>
      <c r="M49" s="29" t="str">
        <f>IF($K49="","",Feuil1!$C$2)</f>
        <v/>
      </c>
    </row>
    <row r="50" spans="1:13">
      <c r="A50" s="30" t="str">
        <f>IF(Inter!A49="","",Inter2!$G$5)</f>
        <v/>
      </c>
      <c r="B50" s="29" t="str">
        <f>IF(Inter!$A49="","",  IF(  OR(Feuil1!C$3="Autre",Feuil1!C$3=""),Feuil1!C$10 &amp; " (Non référencé)",Feuil1!C$3)                     )</f>
        <v/>
      </c>
      <c r="C50" s="29" t="str">
        <f>IF(Inter!$A49="","",Feuil1!$C$4)</f>
        <v/>
      </c>
      <c r="D50" s="29" t="str">
        <f>IF(Inter!$A49="","",Feuil1!$C$5)</f>
        <v/>
      </c>
      <c r="E50" s="29" t="str">
        <f>IF(Inter!$A49="","",Feuil1!$C$6)</f>
        <v/>
      </c>
      <c r="F50" s="29" t="str">
        <f>IF(Inter!$A49="","",Feuil1!$C$7)</f>
        <v/>
      </c>
      <c r="G50" s="29" t="str">
        <f>IF(Inter!$A49="","",Feuil1!$C$8&amp;"")</f>
        <v/>
      </c>
      <c r="H50" s="29" t="str">
        <f>IF(Inter!$A49="","",Feuil1!$C$9)&amp;""</f>
        <v/>
      </c>
      <c r="I50" s="29" t="str">
        <f>Inter!I49</f>
        <v/>
      </c>
      <c r="J50" s="29" t="str">
        <f>TRIM(UPPER(Feuil1!C63))</f>
        <v/>
      </c>
      <c r="K50" s="29" t="str">
        <f>Inter!W49</f>
        <v/>
      </c>
      <c r="L50" s="29" t="str">
        <f>IF(Feuil1!E63="","",Feuil1!E63)</f>
        <v/>
      </c>
      <c r="M50" s="29" t="str">
        <f>IF($K50="","",Feuil1!$C$2)</f>
        <v/>
      </c>
    </row>
    <row r="51" spans="1:13">
      <c r="A51" s="30" t="str">
        <f>IF(Inter!A50="","",Inter2!$G$5)</f>
        <v/>
      </c>
      <c r="B51" s="29" t="str">
        <f>IF(Inter!$A50="","",  IF(  OR(Feuil1!C$3="Autre",Feuil1!C$3=""),Feuil1!C$10 &amp; " (Non référencé)",Feuil1!C$3)                     )</f>
        <v/>
      </c>
      <c r="C51" s="29" t="str">
        <f>IF(Inter!$A50="","",Feuil1!$C$4)</f>
        <v/>
      </c>
      <c r="D51" s="29" t="str">
        <f>IF(Inter!$A50="","",Feuil1!$C$5)</f>
        <v/>
      </c>
      <c r="E51" s="29" t="str">
        <f>IF(Inter!$A50="","",Feuil1!$C$6)</f>
        <v/>
      </c>
      <c r="F51" s="29" t="str">
        <f>IF(Inter!$A50="","",Feuil1!$C$7)</f>
        <v/>
      </c>
      <c r="G51" s="29" t="str">
        <f>IF(Inter!$A50="","",Feuil1!$C$8&amp;"")</f>
        <v/>
      </c>
      <c r="H51" s="29" t="str">
        <f>IF(Inter!$A50="","",Feuil1!$C$9)&amp;""</f>
        <v/>
      </c>
      <c r="I51" s="29" t="str">
        <f>Inter!I50</f>
        <v/>
      </c>
      <c r="J51" s="29" t="str">
        <f>TRIM(UPPER(Feuil1!C64))</f>
        <v/>
      </c>
      <c r="K51" s="29" t="str">
        <f>Inter!W50</f>
        <v/>
      </c>
      <c r="L51" s="29" t="str">
        <f>IF(Feuil1!E64="","",Feuil1!E64)</f>
        <v/>
      </c>
      <c r="M51" s="29" t="str">
        <f>IF($K51="","",Feuil1!$C$2)</f>
        <v/>
      </c>
    </row>
    <row r="52" spans="1:13">
      <c r="A52" s="30" t="str">
        <f>IF(Inter!A51="","",Inter2!$G$5)</f>
        <v/>
      </c>
      <c r="B52" s="29" t="str">
        <f>IF(Inter!$A51="","",  IF(  OR(Feuil1!C$3="Autre",Feuil1!C$3=""),Feuil1!C$10 &amp; " (Non référencé)",Feuil1!C$3)                     )</f>
        <v/>
      </c>
      <c r="C52" s="29" t="str">
        <f>IF(Inter!$A51="","",Feuil1!$C$4)</f>
        <v/>
      </c>
      <c r="D52" s="29" t="str">
        <f>IF(Inter!$A51="","",Feuil1!$C$5)</f>
        <v/>
      </c>
      <c r="E52" s="29" t="str">
        <f>IF(Inter!$A51="","",Feuil1!$C$6)</f>
        <v/>
      </c>
      <c r="F52" s="29" t="str">
        <f>IF(Inter!$A51="","",Feuil1!$C$7)</f>
        <v/>
      </c>
      <c r="G52" s="29" t="str">
        <f>IF(Inter!$A51="","",Feuil1!$C$8&amp;"")</f>
        <v/>
      </c>
      <c r="H52" s="29" t="str">
        <f>IF(Inter!$A51="","",Feuil1!$C$9)&amp;""</f>
        <v/>
      </c>
      <c r="I52" s="29" t="str">
        <f>Inter!I51</f>
        <v/>
      </c>
      <c r="J52" s="29" t="str">
        <f>TRIM(UPPER(Feuil1!C65))</f>
        <v/>
      </c>
      <c r="K52" s="29" t="str">
        <f>Inter!W51</f>
        <v/>
      </c>
      <c r="L52" s="29" t="str">
        <f>IF(Feuil1!E65="","",Feuil1!E65)</f>
        <v/>
      </c>
      <c r="M52" s="29" t="str">
        <f>IF($K52="","",Feuil1!$C$2)</f>
        <v/>
      </c>
    </row>
    <row r="53" spans="1:13">
      <c r="A53" s="30" t="str">
        <f>IF(Inter!A52="","",Inter2!$G$5)</f>
        <v/>
      </c>
      <c r="B53" s="29" t="str">
        <f>IF(Inter!$A52="","",  IF(  OR(Feuil1!C$3="Autre",Feuil1!C$3=""),Feuil1!C$10 &amp; " (Non référencé)",Feuil1!C$3)                     )</f>
        <v/>
      </c>
      <c r="C53" s="29" t="str">
        <f>IF(Inter!$A52="","",Feuil1!$C$4)</f>
        <v/>
      </c>
      <c r="D53" s="29" t="str">
        <f>IF(Inter!$A52="","",Feuil1!$C$5)</f>
        <v/>
      </c>
      <c r="E53" s="29" t="str">
        <f>IF(Inter!$A52="","",Feuil1!$C$6)</f>
        <v/>
      </c>
      <c r="F53" s="29" t="str">
        <f>IF(Inter!$A52="","",Feuil1!$C$7)</f>
        <v/>
      </c>
      <c r="G53" s="29" t="str">
        <f>IF(Inter!$A52="","",Feuil1!$C$8&amp;"")</f>
        <v/>
      </c>
      <c r="H53" s="29" t="str">
        <f>IF(Inter!$A52="","",Feuil1!$C$9)&amp;""</f>
        <v/>
      </c>
      <c r="I53" s="29" t="str">
        <f>Inter!I52</f>
        <v/>
      </c>
      <c r="J53" s="29" t="str">
        <f>TRIM(UPPER(Feuil1!C66))</f>
        <v/>
      </c>
      <c r="K53" s="29" t="str">
        <f>Inter!W52</f>
        <v/>
      </c>
      <c r="L53" s="29" t="str">
        <f>IF(Feuil1!E66="","",Feuil1!E66)</f>
        <v/>
      </c>
      <c r="M53" s="29" t="str">
        <f>IF($K53="","",Feuil1!$C$2)</f>
        <v/>
      </c>
    </row>
    <row r="54" spans="1:13">
      <c r="A54" s="30" t="str">
        <f>IF(Inter!A53="","",Inter2!$G$5)</f>
        <v/>
      </c>
      <c r="B54" s="29" t="str">
        <f>IF(Inter!$A53="","",  IF(  OR(Feuil1!C$3="Autre",Feuil1!C$3=""),Feuil1!C$10 &amp; " (Non référencé)",Feuil1!C$3)                     )</f>
        <v/>
      </c>
      <c r="C54" s="29" t="str">
        <f>IF(Inter!$A53="","",Feuil1!$C$4)</f>
        <v/>
      </c>
      <c r="D54" s="29" t="str">
        <f>IF(Inter!$A53="","",Feuil1!$C$5)</f>
        <v/>
      </c>
      <c r="E54" s="29" t="str">
        <f>IF(Inter!$A53="","",Feuil1!$C$6)</f>
        <v/>
      </c>
      <c r="F54" s="29" t="str">
        <f>IF(Inter!$A53="","",Feuil1!$C$7)</f>
        <v/>
      </c>
      <c r="G54" s="29" t="str">
        <f>IF(Inter!$A53="","",Feuil1!$C$8&amp;"")</f>
        <v/>
      </c>
      <c r="H54" s="29" t="str">
        <f>IF(Inter!$A53="","",Feuil1!$C$9)&amp;""</f>
        <v/>
      </c>
      <c r="I54" s="29" t="str">
        <f>Inter!I53</f>
        <v/>
      </c>
      <c r="J54" s="29" t="str">
        <f>TRIM(UPPER(Feuil1!C67))</f>
        <v/>
      </c>
      <c r="K54" s="29" t="str">
        <f>Inter!W53</f>
        <v/>
      </c>
      <c r="L54" s="29" t="str">
        <f>IF(Feuil1!E67="","",Feuil1!E67)</f>
        <v/>
      </c>
      <c r="M54" s="29" t="str">
        <f>IF($K54="","",Feuil1!$C$2)</f>
        <v/>
      </c>
    </row>
    <row r="55" spans="1:13">
      <c r="A55" s="30" t="str">
        <f>IF(Inter!A54="","",Inter2!$G$5)</f>
        <v/>
      </c>
      <c r="B55" s="29" t="str">
        <f>IF(Inter!$A54="","",  IF(  OR(Feuil1!C$3="Autre",Feuil1!C$3=""),Feuil1!C$10 &amp; " (Non référencé)",Feuil1!C$3)                     )</f>
        <v/>
      </c>
      <c r="C55" s="29" t="str">
        <f>IF(Inter!$A54="","",Feuil1!$C$4)</f>
        <v/>
      </c>
      <c r="D55" s="29" t="str">
        <f>IF(Inter!$A54="","",Feuil1!$C$5)</f>
        <v/>
      </c>
      <c r="E55" s="29" t="str">
        <f>IF(Inter!$A54="","",Feuil1!$C$6)</f>
        <v/>
      </c>
      <c r="F55" s="29" t="str">
        <f>IF(Inter!$A54="","",Feuil1!$C$7)</f>
        <v/>
      </c>
      <c r="G55" s="29" t="str">
        <f>IF(Inter!$A54="","",Feuil1!$C$8&amp;"")</f>
        <v/>
      </c>
      <c r="H55" s="29" t="str">
        <f>IF(Inter!$A54="","",Feuil1!$C$9)&amp;""</f>
        <v/>
      </c>
      <c r="I55" s="29" t="str">
        <f>Inter!I54</f>
        <v/>
      </c>
      <c r="J55" s="29" t="str">
        <f>TRIM(UPPER(Feuil1!C68))</f>
        <v/>
      </c>
      <c r="K55" s="29" t="str">
        <f>Inter!W54</f>
        <v/>
      </c>
      <c r="L55" s="29" t="str">
        <f>IF(Feuil1!E68="","",Feuil1!E68)</f>
        <v/>
      </c>
      <c r="M55" s="29" t="str">
        <f>IF($K55="","",Feuil1!$C$2)</f>
        <v/>
      </c>
    </row>
    <row r="56" spans="1:13">
      <c r="A56" s="30" t="str">
        <f>IF(Inter!A55="","",Inter2!$G$5)</f>
        <v/>
      </c>
      <c r="B56" s="29" t="str">
        <f>IF(Inter!$A55="","",  IF(  OR(Feuil1!C$3="Autre",Feuil1!C$3=""),Feuil1!C$10 &amp; " (Non référencé)",Feuil1!C$3)                     )</f>
        <v/>
      </c>
      <c r="C56" s="29" t="str">
        <f>IF(Inter!$A55="","",Feuil1!$C$4)</f>
        <v/>
      </c>
      <c r="D56" s="29" t="str">
        <f>IF(Inter!$A55="","",Feuil1!$C$5)</f>
        <v/>
      </c>
      <c r="E56" s="29" t="str">
        <f>IF(Inter!$A55="","",Feuil1!$C$6)</f>
        <v/>
      </c>
      <c r="F56" s="29" t="str">
        <f>IF(Inter!$A55="","",Feuil1!$C$7)</f>
        <v/>
      </c>
      <c r="G56" s="29" t="str">
        <f>IF(Inter!$A55="","",Feuil1!$C$8&amp;"")</f>
        <v/>
      </c>
      <c r="H56" s="29" t="str">
        <f>IF(Inter!$A55="","",Feuil1!$C$9)&amp;""</f>
        <v/>
      </c>
      <c r="I56" s="29" t="str">
        <f>Inter!I55</f>
        <v/>
      </c>
      <c r="J56" s="29" t="str">
        <f>TRIM(UPPER(Feuil1!C69))</f>
        <v/>
      </c>
      <c r="K56" s="29" t="str">
        <f>Inter!W55</f>
        <v/>
      </c>
      <c r="L56" s="29" t="str">
        <f>IF(Feuil1!E69="","",Feuil1!E69)</f>
        <v/>
      </c>
      <c r="M56" s="29" t="str">
        <f>IF($K56="","",Feuil1!$C$2)</f>
        <v/>
      </c>
    </row>
    <row r="57" spans="1:13">
      <c r="A57" s="30" t="str">
        <f>IF(Inter!A56="","",Inter2!$G$5)</f>
        <v/>
      </c>
      <c r="B57" s="29" t="str">
        <f>IF(Inter!$A56="","",  IF(  OR(Feuil1!C$3="Autre",Feuil1!C$3=""),Feuil1!C$10 &amp; " (Non référencé)",Feuil1!C$3)                     )</f>
        <v/>
      </c>
      <c r="C57" s="29" t="str">
        <f>IF(Inter!$A56="","",Feuil1!$C$4)</f>
        <v/>
      </c>
      <c r="D57" s="29" t="str">
        <f>IF(Inter!$A56="","",Feuil1!$C$5)</f>
        <v/>
      </c>
      <c r="E57" s="29" t="str">
        <f>IF(Inter!$A56="","",Feuil1!$C$6)</f>
        <v/>
      </c>
      <c r="F57" s="29" t="str">
        <f>IF(Inter!$A56="","",Feuil1!$C$7)</f>
        <v/>
      </c>
      <c r="G57" s="29" t="str">
        <f>IF(Inter!$A56="","",Feuil1!$C$8&amp;"")</f>
        <v/>
      </c>
      <c r="H57" s="29" t="str">
        <f>IF(Inter!$A56="","",Feuil1!$C$9)&amp;""</f>
        <v/>
      </c>
      <c r="I57" s="29" t="str">
        <f>Inter!I56</f>
        <v/>
      </c>
      <c r="J57" s="29" t="str">
        <f>TRIM(UPPER(Feuil1!C70))</f>
        <v/>
      </c>
      <c r="K57" s="29" t="str">
        <f>Inter!W56</f>
        <v/>
      </c>
      <c r="L57" s="29" t="str">
        <f>IF(Feuil1!E70="","",Feuil1!E70)</f>
        <v/>
      </c>
      <c r="M57" s="29" t="str">
        <f>IF($K57="","",Feuil1!$C$2)</f>
        <v/>
      </c>
    </row>
    <row r="58" spans="1:13">
      <c r="A58" s="30" t="str">
        <f>IF(Inter!A57="","",Inter2!$G$5)</f>
        <v/>
      </c>
      <c r="B58" s="29" t="str">
        <f>IF(Inter!$A57="","",  IF(  OR(Feuil1!C$3="Autre",Feuil1!C$3=""),Feuil1!C$10 &amp; " (Non référencé)",Feuil1!C$3)                     )</f>
        <v/>
      </c>
      <c r="C58" s="29" t="str">
        <f>IF(Inter!$A57="","",Feuil1!$C$4)</f>
        <v/>
      </c>
      <c r="D58" s="29" t="str">
        <f>IF(Inter!$A57="","",Feuil1!$C$5)</f>
        <v/>
      </c>
      <c r="E58" s="29" t="str">
        <f>IF(Inter!$A57="","",Feuil1!$C$6)</f>
        <v/>
      </c>
      <c r="F58" s="29" t="str">
        <f>IF(Inter!$A57="","",Feuil1!$C$7)</f>
        <v/>
      </c>
      <c r="G58" s="29" t="str">
        <f>IF(Inter!$A57="","",Feuil1!$C$8&amp;"")</f>
        <v/>
      </c>
      <c r="H58" s="29" t="str">
        <f>IF(Inter!$A57="","",Feuil1!$C$9)&amp;""</f>
        <v/>
      </c>
      <c r="I58" s="29" t="str">
        <f>Inter!I57</f>
        <v/>
      </c>
      <c r="J58" s="29" t="str">
        <f>TRIM(UPPER(Feuil1!C71))</f>
        <v/>
      </c>
      <c r="K58" s="29" t="str">
        <f>Inter!W57</f>
        <v/>
      </c>
      <c r="L58" s="29" t="str">
        <f>IF(Feuil1!E71="","",Feuil1!E71)</f>
        <v/>
      </c>
      <c r="M58" s="29" t="str">
        <f>IF($K58="","",Feuil1!$C$2)</f>
        <v/>
      </c>
    </row>
    <row r="59" spans="1:13">
      <c r="A59" s="30" t="str">
        <f>IF(Inter!A58="","",Inter2!$G$5)</f>
        <v/>
      </c>
      <c r="B59" s="29" t="str">
        <f>IF(Inter!$A58="","",  IF(  OR(Feuil1!C$3="Autre",Feuil1!C$3=""),Feuil1!C$10 &amp; " (Non référencé)",Feuil1!C$3)                     )</f>
        <v/>
      </c>
      <c r="C59" s="29" t="str">
        <f>IF(Inter!$A58="","",Feuil1!$C$4)</f>
        <v/>
      </c>
      <c r="D59" s="29" t="str">
        <f>IF(Inter!$A58="","",Feuil1!$C$5)</f>
        <v/>
      </c>
      <c r="E59" s="29" t="str">
        <f>IF(Inter!$A58="","",Feuil1!$C$6)</f>
        <v/>
      </c>
      <c r="F59" s="29" t="str">
        <f>IF(Inter!$A58="","",Feuil1!$C$7)</f>
        <v/>
      </c>
      <c r="G59" s="29" t="str">
        <f>IF(Inter!$A58="","",Feuil1!$C$8&amp;"")</f>
        <v/>
      </c>
      <c r="H59" s="29" t="str">
        <f>IF(Inter!$A58="","",Feuil1!$C$9)&amp;""</f>
        <v/>
      </c>
      <c r="I59" s="29" t="str">
        <f>Inter!I58</f>
        <v/>
      </c>
      <c r="J59" s="29" t="str">
        <f>TRIM(UPPER(Feuil1!C72))</f>
        <v/>
      </c>
      <c r="K59" s="29" t="str">
        <f>Inter!W58</f>
        <v/>
      </c>
      <c r="L59" s="29" t="str">
        <f>IF(Feuil1!E72="","",Feuil1!E72)</f>
        <v/>
      </c>
      <c r="M59" s="29" t="str">
        <f>IF($K59="","",Feuil1!$C$2)</f>
        <v/>
      </c>
    </row>
    <row r="60" spans="1:13">
      <c r="A60" s="30" t="str">
        <f>IF(Inter!A59="","",Inter2!$G$5)</f>
        <v/>
      </c>
      <c r="B60" s="29" t="str">
        <f>IF(Inter!$A59="","",  IF(  OR(Feuil1!C$3="Autre",Feuil1!C$3=""),Feuil1!C$10 &amp; " (Non référencé)",Feuil1!C$3)                     )</f>
        <v/>
      </c>
      <c r="C60" s="29" t="str">
        <f>IF(Inter!$A59="","",Feuil1!$C$4)</f>
        <v/>
      </c>
      <c r="D60" s="29" t="str">
        <f>IF(Inter!$A59="","",Feuil1!$C$5)</f>
        <v/>
      </c>
      <c r="E60" s="29" t="str">
        <f>IF(Inter!$A59="","",Feuil1!$C$6)</f>
        <v/>
      </c>
      <c r="F60" s="29" t="str">
        <f>IF(Inter!$A59="","",Feuil1!$C$7)</f>
        <v/>
      </c>
      <c r="G60" s="29" t="str">
        <f>IF(Inter!$A59="","",Feuil1!$C$8&amp;"")</f>
        <v/>
      </c>
      <c r="H60" s="29" t="str">
        <f>IF(Inter!$A59="","",Feuil1!$C$9)&amp;""</f>
        <v/>
      </c>
      <c r="I60" s="29" t="str">
        <f>Inter!I59</f>
        <v/>
      </c>
      <c r="J60" s="29" t="str">
        <f>TRIM(UPPER(Feuil1!C73))</f>
        <v/>
      </c>
      <c r="K60" s="29" t="str">
        <f>Inter!W59</f>
        <v/>
      </c>
      <c r="L60" s="29" t="str">
        <f>IF(Feuil1!E73="","",Feuil1!E73)</f>
        <v/>
      </c>
      <c r="M60" s="29" t="str">
        <f>IF($K60="","",Feuil1!$C$2)</f>
        <v/>
      </c>
    </row>
    <row r="61" spans="1:13">
      <c r="A61" s="30" t="str">
        <f>IF(Inter!A60="","",Inter2!$G$5)</f>
        <v/>
      </c>
      <c r="B61" s="29" t="str">
        <f>IF(Inter!$A60="","",  IF(  OR(Feuil1!C$3="Autre",Feuil1!C$3=""),Feuil1!C$10 &amp; " (Non référencé)",Feuil1!C$3)                     )</f>
        <v/>
      </c>
      <c r="C61" s="29" t="str">
        <f>IF(Inter!$A60="","",Feuil1!$C$4)</f>
        <v/>
      </c>
      <c r="D61" s="29" t="str">
        <f>IF(Inter!$A60="","",Feuil1!$C$5)</f>
        <v/>
      </c>
      <c r="E61" s="29" t="str">
        <f>IF(Inter!$A60="","",Feuil1!$C$6)</f>
        <v/>
      </c>
      <c r="F61" s="29" t="str">
        <f>IF(Inter!$A60="","",Feuil1!$C$7)</f>
        <v/>
      </c>
      <c r="G61" s="29" t="str">
        <f>IF(Inter!$A60="","",Feuil1!$C$8&amp;"")</f>
        <v/>
      </c>
      <c r="H61" s="29" t="str">
        <f>IF(Inter!$A60="","",Feuil1!$C$9)&amp;""</f>
        <v/>
      </c>
      <c r="I61" s="29" t="str">
        <f>Inter!I60</f>
        <v/>
      </c>
      <c r="J61" s="29" t="str">
        <f>TRIM(UPPER(Feuil1!C74))</f>
        <v/>
      </c>
      <c r="K61" s="29" t="str">
        <f>Inter!W60</f>
        <v/>
      </c>
      <c r="L61" s="29" t="str">
        <f>IF(Feuil1!E74="","",Feuil1!E74)</f>
        <v/>
      </c>
      <c r="M61" s="29" t="str">
        <f>IF($K61="","",Feuil1!$C$2)</f>
        <v/>
      </c>
    </row>
    <row r="62" spans="1:13">
      <c r="A62" s="30" t="str">
        <f>IF(Inter!A61="","",Inter2!$G$5)</f>
        <v/>
      </c>
      <c r="B62" s="29" t="str">
        <f>IF(Inter!$A61="","",  IF(  OR(Feuil1!C$3="Autre",Feuil1!C$3=""),Feuil1!C$10 &amp; " (Non référencé)",Feuil1!C$3)                     )</f>
        <v/>
      </c>
      <c r="C62" s="29" t="str">
        <f>IF(Inter!$A61="","",Feuil1!$C$4)</f>
        <v/>
      </c>
      <c r="D62" s="29" t="str">
        <f>IF(Inter!$A61="","",Feuil1!$C$5)</f>
        <v/>
      </c>
      <c r="E62" s="29" t="str">
        <f>IF(Inter!$A61="","",Feuil1!$C$6)</f>
        <v/>
      </c>
      <c r="F62" s="29" t="str">
        <f>IF(Inter!$A61="","",Feuil1!$C$7)</f>
        <v/>
      </c>
      <c r="G62" s="29" t="str">
        <f>IF(Inter!$A61="","",Feuil1!$C$8&amp;"")</f>
        <v/>
      </c>
      <c r="H62" s="29" t="str">
        <f>IF(Inter!$A61="","",Feuil1!$C$9)&amp;""</f>
        <v/>
      </c>
      <c r="I62" s="29" t="str">
        <f>Inter!I61</f>
        <v/>
      </c>
      <c r="J62" s="29" t="str">
        <f>TRIM(UPPER(Feuil1!C75))</f>
        <v/>
      </c>
      <c r="K62" s="29" t="str">
        <f>Inter!W61</f>
        <v/>
      </c>
      <c r="L62" s="29" t="str">
        <f>IF(Feuil1!E75="","",Feuil1!E75)</f>
        <v/>
      </c>
      <c r="M62" s="29" t="str">
        <f>IF($K62="","",Feuil1!$C$2)</f>
        <v/>
      </c>
    </row>
    <row r="63" spans="1:13">
      <c r="A63" s="30" t="str">
        <f>IF(Inter!A62="","",Inter2!$G$5)</f>
        <v/>
      </c>
      <c r="B63" s="29" t="str">
        <f>IF(Inter!$A62="","",  IF(  OR(Feuil1!C$3="Autre",Feuil1!C$3=""),Feuil1!C$10 &amp; " (Non référencé)",Feuil1!C$3)                     )</f>
        <v/>
      </c>
      <c r="C63" s="29" t="str">
        <f>IF(Inter!$A62="","",Feuil1!$C$4)</f>
        <v/>
      </c>
      <c r="D63" s="29" t="str">
        <f>IF(Inter!$A62="","",Feuil1!$C$5)</f>
        <v/>
      </c>
      <c r="E63" s="29" t="str">
        <f>IF(Inter!$A62="","",Feuil1!$C$6)</f>
        <v/>
      </c>
      <c r="F63" s="29" t="str">
        <f>IF(Inter!$A62="","",Feuil1!$C$7)</f>
        <v/>
      </c>
      <c r="G63" s="29" t="str">
        <f>IF(Inter!$A62="","",Feuil1!$C$8&amp;"")</f>
        <v/>
      </c>
      <c r="H63" s="29" t="str">
        <f>IF(Inter!$A62="","",Feuil1!$C$9)&amp;""</f>
        <v/>
      </c>
      <c r="I63" s="29" t="str">
        <f>Inter!I62</f>
        <v/>
      </c>
      <c r="J63" s="29" t="str">
        <f>TRIM(UPPER(Feuil1!C76))</f>
        <v/>
      </c>
      <c r="K63" s="29" t="str">
        <f>Inter!W62</f>
        <v/>
      </c>
      <c r="L63" s="29" t="str">
        <f>IF(Feuil1!E76="","",Feuil1!E76)</f>
        <v/>
      </c>
      <c r="M63" s="29" t="str">
        <f>IF($K63="","",Feuil1!$C$2)</f>
        <v/>
      </c>
    </row>
    <row r="64" spans="1:13">
      <c r="A64" s="30" t="str">
        <f>IF(Inter!A63="","",Inter2!$G$5)</f>
        <v/>
      </c>
      <c r="B64" s="29" t="str">
        <f>IF(Inter!$A63="","",  IF(  OR(Feuil1!C$3="Autre",Feuil1!C$3=""),Feuil1!C$10 &amp; " (Non référencé)",Feuil1!C$3)                     )</f>
        <v/>
      </c>
      <c r="C64" s="29" t="str">
        <f>IF(Inter!$A63="","",Feuil1!$C$4)</f>
        <v/>
      </c>
      <c r="D64" s="29" t="str">
        <f>IF(Inter!$A63="","",Feuil1!$C$5)</f>
        <v/>
      </c>
      <c r="E64" s="29" t="str">
        <f>IF(Inter!$A63="","",Feuil1!$C$6)</f>
        <v/>
      </c>
      <c r="F64" s="29" t="str">
        <f>IF(Inter!$A63="","",Feuil1!$C$7)</f>
        <v/>
      </c>
      <c r="G64" s="29" t="str">
        <f>IF(Inter!$A63="","",Feuil1!$C$8&amp;"")</f>
        <v/>
      </c>
      <c r="H64" s="29" t="str">
        <f>IF(Inter!$A63="","",Feuil1!$C$9)&amp;""</f>
        <v/>
      </c>
      <c r="I64" s="29" t="str">
        <f>Inter!I63</f>
        <v/>
      </c>
      <c r="J64" s="29" t="str">
        <f>TRIM(UPPER(Feuil1!C77))</f>
        <v/>
      </c>
      <c r="K64" s="29" t="str">
        <f>Inter!W63</f>
        <v/>
      </c>
      <c r="L64" s="29" t="str">
        <f>IF(Feuil1!E77="","",Feuil1!E77)</f>
        <v/>
      </c>
      <c r="M64" s="29" t="str">
        <f>IF($K64="","",Feuil1!$C$2)</f>
        <v/>
      </c>
    </row>
    <row r="65" spans="1:13">
      <c r="A65" s="30" t="str">
        <f>IF(Inter!A64="","",Inter2!$G$5)</f>
        <v/>
      </c>
      <c r="B65" s="29" t="str">
        <f>IF(Inter!$A64="","",  IF(  OR(Feuil1!C$3="Autre",Feuil1!C$3=""),Feuil1!C$10 &amp; " (Non référencé)",Feuil1!C$3)                     )</f>
        <v/>
      </c>
      <c r="C65" s="29" t="str">
        <f>IF(Inter!$A64="","",Feuil1!$C$4)</f>
        <v/>
      </c>
      <c r="D65" s="29" t="str">
        <f>IF(Inter!$A64="","",Feuil1!$C$5)</f>
        <v/>
      </c>
      <c r="E65" s="29" t="str">
        <f>IF(Inter!$A64="","",Feuil1!$C$6)</f>
        <v/>
      </c>
      <c r="F65" s="29" t="str">
        <f>IF(Inter!$A64="","",Feuil1!$C$7)</f>
        <v/>
      </c>
      <c r="G65" s="29" t="str">
        <f>IF(Inter!$A64="","",Feuil1!$C$8&amp;"")</f>
        <v/>
      </c>
      <c r="H65" s="29" t="str">
        <f>IF(Inter!$A64="","",Feuil1!$C$9)&amp;""</f>
        <v/>
      </c>
      <c r="I65" s="29" t="str">
        <f>Inter!I64</f>
        <v/>
      </c>
      <c r="J65" s="29" t="str">
        <f>TRIM(UPPER(Feuil1!C78))</f>
        <v/>
      </c>
      <c r="K65" s="29" t="str">
        <f>Inter!W64</f>
        <v/>
      </c>
      <c r="L65" s="29" t="str">
        <f>IF(Feuil1!E78="","",Feuil1!E78)</f>
        <v/>
      </c>
      <c r="M65" s="29" t="str">
        <f>IF($K65="","",Feuil1!$C$2)</f>
        <v/>
      </c>
    </row>
    <row r="66" spans="1:13">
      <c r="A66" s="30" t="str">
        <f>IF(Inter!A65="","",Inter2!$G$5)</f>
        <v/>
      </c>
      <c r="B66" s="29" t="str">
        <f>IF(Inter!$A65="","",  IF(  OR(Feuil1!C$3="Autre",Feuil1!C$3=""),Feuil1!C$10 &amp; " (Non référencé)",Feuil1!C$3)                     )</f>
        <v/>
      </c>
      <c r="C66" s="29" t="str">
        <f>IF(Inter!$A65="","",Feuil1!$C$4)</f>
        <v/>
      </c>
      <c r="D66" s="29" t="str">
        <f>IF(Inter!$A65="","",Feuil1!$C$5)</f>
        <v/>
      </c>
      <c r="E66" s="29" t="str">
        <f>IF(Inter!$A65="","",Feuil1!$C$6)</f>
        <v/>
      </c>
      <c r="F66" s="29" t="str">
        <f>IF(Inter!$A65="","",Feuil1!$C$7)</f>
        <v/>
      </c>
      <c r="G66" s="29" t="str">
        <f>IF(Inter!$A65="","",Feuil1!$C$8&amp;"")</f>
        <v/>
      </c>
      <c r="H66" s="29" t="str">
        <f>IF(Inter!$A65="","",Feuil1!$C$9)&amp;""</f>
        <v/>
      </c>
      <c r="I66" s="29" t="str">
        <f>Inter!I65</f>
        <v/>
      </c>
      <c r="J66" s="29" t="str">
        <f>TRIM(UPPER(Feuil1!C79))</f>
        <v/>
      </c>
      <c r="K66" s="29" t="str">
        <f>Inter!W65</f>
        <v/>
      </c>
      <c r="L66" s="29" t="str">
        <f>IF(Feuil1!E79="","",Feuil1!E79)</f>
        <v/>
      </c>
      <c r="M66" s="29" t="str">
        <f>IF($K66="","",Feuil1!$C$2)</f>
        <v/>
      </c>
    </row>
    <row r="67" spans="1:13">
      <c r="A67" s="30" t="str">
        <f>IF(Inter!A66="","",Inter2!$G$5)</f>
        <v/>
      </c>
      <c r="B67" s="29" t="str">
        <f>IF(Inter!$A66="","",  IF(  OR(Feuil1!C$3="Autre",Feuil1!C$3=""),Feuil1!C$10 &amp; " (Non référencé)",Feuil1!C$3)                     )</f>
        <v/>
      </c>
      <c r="C67" s="29" t="str">
        <f>IF(Inter!$A66="","",Feuil1!$C$4)</f>
        <v/>
      </c>
      <c r="D67" s="29" t="str">
        <f>IF(Inter!$A66="","",Feuil1!$C$5)</f>
        <v/>
      </c>
      <c r="E67" s="29" t="str">
        <f>IF(Inter!$A66="","",Feuil1!$C$6)</f>
        <v/>
      </c>
      <c r="F67" s="29" t="str">
        <f>IF(Inter!$A66="","",Feuil1!$C$7)</f>
        <v/>
      </c>
      <c r="G67" s="29" t="str">
        <f>IF(Inter!$A66="","",Feuil1!$C$8&amp;"")</f>
        <v/>
      </c>
      <c r="H67" s="29" t="str">
        <f>IF(Inter!$A66="","",Feuil1!$C$9)&amp;""</f>
        <v/>
      </c>
      <c r="I67" s="29" t="str">
        <f>Inter!I66</f>
        <v/>
      </c>
      <c r="J67" s="29" t="str">
        <f>TRIM(UPPER(Feuil1!C80))</f>
        <v/>
      </c>
      <c r="K67" s="29" t="str">
        <f>Inter!W66</f>
        <v/>
      </c>
      <c r="L67" s="29" t="str">
        <f>IF(Feuil1!E80="","",Feuil1!E80)</f>
        <v/>
      </c>
      <c r="M67" s="29" t="str">
        <f>IF($K67="","",Feuil1!$C$2)</f>
        <v/>
      </c>
    </row>
    <row r="68" spans="1:13">
      <c r="A68" s="30" t="str">
        <f>IF(Inter!A67="","",Inter2!$G$5)</f>
        <v/>
      </c>
      <c r="B68" s="29" t="str">
        <f>IF(Inter!$A67="","",  IF(  OR(Feuil1!C$3="Autre",Feuil1!C$3=""),Feuil1!C$10 &amp; " (Non référencé)",Feuil1!C$3)                     )</f>
        <v/>
      </c>
      <c r="C68" s="29" t="str">
        <f>IF(Inter!$A67="","",Feuil1!$C$4)</f>
        <v/>
      </c>
      <c r="D68" s="29" t="str">
        <f>IF(Inter!$A67="","",Feuil1!$C$5)</f>
        <v/>
      </c>
      <c r="E68" s="29" t="str">
        <f>IF(Inter!$A67="","",Feuil1!$C$6)</f>
        <v/>
      </c>
      <c r="F68" s="29" t="str">
        <f>IF(Inter!$A67="","",Feuil1!$C$7)</f>
        <v/>
      </c>
      <c r="G68" s="29" t="str">
        <f>IF(Inter!$A67="","",Feuil1!$C$8&amp;"")</f>
        <v/>
      </c>
      <c r="H68" s="29" t="str">
        <f>IF(Inter!$A67="","",Feuil1!$C$9)&amp;""</f>
        <v/>
      </c>
      <c r="I68" s="29" t="str">
        <f>Inter!I67</f>
        <v/>
      </c>
      <c r="J68" s="29" t="str">
        <f>TRIM(UPPER(Feuil1!C81))</f>
        <v/>
      </c>
      <c r="K68" s="29" t="str">
        <f>Inter!W67</f>
        <v/>
      </c>
      <c r="L68" s="29" t="str">
        <f>IF(Feuil1!E81="","",Feuil1!E81)</f>
        <v/>
      </c>
      <c r="M68" s="29" t="str">
        <f>IF($K68="","",Feuil1!$C$2)</f>
        <v/>
      </c>
    </row>
    <row r="69" spans="1:13">
      <c r="A69" s="30" t="str">
        <f>IF(Inter!A68="","",Inter2!$G$5)</f>
        <v/>
      </c>
      <c r="B69" s="29" t="str">
        <f>IF(Inter!$A68="","",  IF(  OR(Feuil1!C$3="Autre",Feuil1!C$3=""),Feuil1!C$10 &amp; " (Non référencé)",Feuil1!C$3)                     )</f>
        <v/>
      </c>
      <c r="C69" s="29" t="str">
        <f>IF(Inter!$A68="","",Feuil1!$C$4)</f>
        <v/>
      </c>
      <c r="D69" s="29" t="str">
        <f>IF(Inter!$A68="","",Feuil1!$C$5)</f>
        <v/>
      </c>
      <c r="E69" s="29" t="str">
        <f>IF(Inter!$A68="","",Feuil1!$C$6)</f>
        <v/>
      </c>
      <c r="F69" s="29" t="str">
        <f>IF(Inter!$A68="","",Feuil1!$C$7)</f>
        <v/>
      </c>
      <c r="G69" s="29" t="str">
        <f>IF(Inter!$A68="","",Feuil1!$C$8&amp;"")</f>
        <v/>
      </c>
      <c r="H69" s="29" t="str">
        <f>IF(Inter!$A68="","",Feuil1!$C$9)&amp;""</f>
        <v/>
      </c>
      <c r="I69" s="29" t="str">
        <f>Inter!I68</f>
        <v/>
      </c>
      <c r="J69" s="29" t="str">
        <f>TRIM(UPPER(Feuil1!C82))</f>
        <v/>
      </c>
      <c r="K69" s="29" t="str">
        <f>Inter!W68</f>
        <v/>
      </c>
      <c r="L69" s="29" t="str">
        <f>IF(Feuil1!E82="","",Feuil1!E82)</f>
        <v/>
      </c>
      <c r="M69" s="29" t="str">
        <f>IF($K69="","",Feuil1!$C$2)</f>
        <v/>
      </c>
    </row>
    <row r="70" spans="1:13">
      <c r="A70" s="30" t="str">
        <f>IF(Inter!A69="","",Inter2!$G$5)</f>
        <v/>
      </c>
      <c r="B70" s="29" t="str">
        <f>IF(Inter!$A69="","",  IF(  OR(Feuil1!C$3="Autre",Feuil1!C$3=""),Feuil1!C$10 &amp; " (Non référencé)",Feuil1!C$3)                     )</f>
        <v/>
      </c>
      <c r="C70" s="29" t="str">
        <f>IF(Inter!$A69="","",Feuil1!$C$4)</f>
        <v/>
      </c>
      <c r="D70" s="29" t="str">
        <f>IF(Inter!$A69="","",Feuil1!$C$5)</f>
        <v/>
      </c>
      <c r="E70" s="29" t="str">
        <f>IF(Inter!$A69="","",Feuil1!$C$6)</f>
        <v/>
      </c>
      <c r="F70" s="29" t="str">
        <f>IF(Inter!$A69="","",Feuil1!$C$7)</f>
        <v/>
      </c>
      <c r="G70" s="29" t="str">
        <f>IF(Inter!$A69="","",Feuil1!$C$8&amp;"")</f>
        <v/>
      </c>
      <c r="H70" s="29" t="str">
        <f>IF(Inter!$A69="","",Feuil1!$C$9)&amp;""</f>
        <v/>
      </c>
      <c r="I70" s="29" t="str">
        <f>Inter!I69</f>
        <v/>
      </c>
      <c r="J70" s="29" t="str">
        <f>TRIM(UPPER(Feuil1!C83))</f>
        <v/>
      </c>
      <c r="K70" s="29" t="str">
        <f>Inter!W69</f>
        <v/>
      </c>
      <c r="L70" s="29" t="str">
        <f>IF(Feuil1!E83="","",Feuil1!E83)</f>
        <v/>
      </c>
      <c r="M70" s="29" t="str">
        <f>IF($K70="","",Feuil1!$C$2)</f>
        <v/>
      </c>
    </row>
    <row r="71" spans="1:13">
      <c r="A71" s="30" t="str">
        <f>IF(Inter!A70="","",Inter2!$G$5)</f>
        <v/>
      </c>
      <c r="B71" s="29" t="str">
        <f>IF(Inter!$A70="","",  IF(  OR(Feuil1!C$3="Autre",Feuil1!C$3=""),Feuil1!C$10 &amp; " (Non référencé)",Feuil1!C$3)                     )</f>
        <v/>
      </c>
      <c r="C71" s="29" t="str">
        <f>IF(Inter!$A70="","",Feuil1!$C$4)</f>
        <v/>
      </c>
      <c r="D71" s="29" t="str">
        <f>IF(Inter!$A70="","",Feuil1!$C$5)</f>
        <v/>
      </c>
      <c r="E71" s="29" t="str">
        <f>IF(Inter!$A70="","",Feuil1!$C$6)</f>
        <v/>
      </c>
      <c r="F71" s="29" t="str">
        <f>IF(Inter!$A70="","",Feuil1!$C$7)</f>
        <v/>
      </c>
      <c r="G71" s="29" t="str">
        <f>IF(Inter!$A70="","",Feuil1!$C$8&amp;"")</f>
        <v/>
      </c>
      <c r="H71" s="29" t="str">
        <f>IF(Inter!$A70="","",Feuil1!$C$9)&amp;""</f>
        <v/>
      </c>
      <c r="I71" s="29" t="str">
        <f>Inter!I70</f>
        <v/>
      </c>
      <c r="J71" s="29" t="str">
        <f>TRIM(UPPER(Feuil1!C84))</f>
        <v/>
      </c>
      <c r="K71" s="29" t="str">
        <f>Inter!W70</f>
        <v/>
      </c>
      <c r="L71" s="29" t="str">
        <f>IF(Feuil1!E84="","",Feuil1!E84)</f>
        <v/>
      </c>
      <c r="M71" s="29" t="str">
        <f>IF($K71="","",Feuil1!$C$2)</f>
        <v/>
      </c>
    </row>
    <row r="72" spans="1:13">
      <c r="A72" s="30" t="str">
        <f>IF(Inter!A71="","",Inter2!$G$5)</f>
        <v/>
      </c>
      <c r="B72" s="29" t="str">
        <f>IF(Inter!$A71="","",  IF(  OR(Feuil1!C$3="Autre",Feuil1!C$3=""),Feuil1!C$10 &amp; " (Non référencé)",Feuil1!C$3)                     )</f>
        <v/>
      </c>
      <c r="C72" s="29" t="str">
        <f>IF(Inter!$A71="","",Feuil1!$C$4)</f>
        <v/>
      </c>
      <c r="D72" s="29" t="str">
        <f>IF(Inter!$A71="","",Feuil1!$C$5)</f>
        <v/>
      </c>
      <c r="E72" s="29" t="str">
        <f>IF(Inter!$A71="","",Feuil1!$C$6)</f>
        <v/>
      </c>
      <c r="F72" s="29" t="str">
        <f>IF(Inter!$A71="","",Feuil1!$C$7)</f>
        <v/>
      </c>
      <c r="G72" s="29" t="str">
        <f>IF(Inter!$A71="","",Feuil1!$C$8&amp;"")</f>
        <v/>
      </c>
      <c r="H72" s="29" t="str">
        <f>IF(Inter!$A71="","",Feuil1!$C$9)&amp;""</f>
        <v/>
      </c>
      <c r="I72" s="29" t="str">
        <f>Inter!I71</f>
        <v/>
      </c>
      <c r="J72" s="29" t="str">
        <f>TRIM(UPPER(Feuil1!C85))</f>
        <v/>
      </c>
      <c r="K72" s="29" t="str">
        <f>Inter!W71</f>
        <v/>
      </c>
      <c r="L72" s="29" t="str">
        <f>IF(Feuil1!E85="","",Feuil1!E85)</f>
        <v/>
      </c>
      <c r="M72" s="29" t="str">
        <f>IF($K72="","",Feuil1!$C$2)</f>
        <v/>
      </c>
    </row>
    <row r="73" spans="1:13">
      <c r="A73" s="30" t="str">
        <f>IF(Inter!A72="","",Inter2!$G$5)</f>
        <v/>
      </c>
      <c r="B73" s="29" t="str">
        <f>IF(Inter!$A72="","",  IF(  OR(Feuil1!C$3="Autre",Feuil1!C$3=""),Feuil1!C$10 &amp; " (Non référencé)",Feuil1!C$3)                     )</f>
        <v/>
      </c>
      <c r="C73" s="29" t="str">
        <f>IF(Inter!$A72="","",Feuil1!$C$4)</f>
        <v/>
      </c>
      <c r="D73" s="29" t="str">
        <f>IF(Inter!$A72="","",Feuil1!$C$5)</f>
        <v/>
      </c>
      <c r="E73" s="29" t="str">
        <f>IF(Inter!$A72="","",Feuil1!$C$6)</f>
        <v/>
      </c>
      <c r="F73" s="29" t="str">
        <f>IF(Inter!$A72="","",Feuil1!$C$7)</f>
        <v/>
      </c>
      <c r="G73" s="29" t="str">
        <f>IF(Inter!$A72="","",Feuil1!$C$8&amp;"")</f>
        <v/>
      </c>
      <c r="H73" s="29" t="str">
        <f>IF(Inter!$A72="","",Feuil1!$C$9)&amp;""</f>
        <v/>
      </c>
      <c r="I73" s="29" t="str">
        <f>Inter!I72</f>
        <v/>
      </c>
      <c r="J73" s="29" t="str">
        <f>TRIM(UPPER(Feuil1!C86))</f>
        <v/>
      </c>
      <c r="K73" s="29" t="str">
        <f>Inter!W72</f>
        <v/>
      </c>
      <c r="L73" s="29" t="str">
        <f>IF(Feuil1!E86="","",Feuil1!E86)</f>
        <v/>
      </c>
      <c r="M73" s="29" t="str">
        <f>IF($K73="","",Feuil1!$C$2)</f>
        <v/>
      </c>
    </row>
    <row r="74" spans="1:13">
      <c r="A74" s="30" t="str">
        <f>IF(Inter!A73="","",Inter2!$G$5)</f>
        <v/>
      </c>
      <c r="B74" s="29" t="str">
        <f>IF(Inter!$A73="","",  IF(  OR(Feuil1!C$3="Autre",Feuil1!C$3=""),Feuil1!C$10 &amp; " (Non référencé)",Feuil1!C$3)                     )</f>
        <v/>
      </c>
      <c r="C74" s="29" t="str">
        <f>IF(Inter!$A73="","",Feuil1!$C$4)</f>
        <v/>
      </c>
      <c r="D74" s="29" t="str">
        <f>IF(Inter!$A73="","",Feuil1!$C$5)</f>
        <v/>
      </c>
      <c r="E74" s="29" t="str">
        <f>IF(Inter!$A73="","",Feuil1!$C$6)</f>
        <v/>
      </c>
      <c r="F74" s="29" t="str">
        <f>IF(Inter!$A73="","",Feuil1!$C$7)</f>
        <v/>
      </c>
      <c r="G74" s="29" t="str">
        <f>IF(Inter!$A73="","",Feuil1!$C$8&amp;"")</f>
        <v/>
      </c>
      <c r="H74" s="29" t="str">
        <f>IF(Inter!$A73="","",Feuil1!$C$9)&amp;""</f>
        <v/>
      </c>
      <c r="I74" s="29" t="str">
        <f>Inter!I73</f>
        <v/>
      </c>
      <c r="J74" s="29" t="str">
        <f>TRIM(UPPER(Feuil1!C87))</f>
        <v/>
      </c>
      <c r="K74" s="29" t="str">
        <f>Inter!W73</f>
        <v/>
      </c>
      <c r="L74" s="29" t="str">
        <f>IF(Feuil1!E87="","",Feuil1!E87)</f>
        <v/>
      </c>
      <c r="M74" s="29" t="str">
        <f>IF($K74="","",Feuil1!$C$2)</f>
        <v/>
      </c>
    </row>
    <row r="75" spans="1:13">
      <c r="A75" s="30" t="str">
        <f>IF(Inter!A74="","",Inter2!$G$5)</f>
        <v/>
      </c>
      <c r="B75" s="29" t="str">
        <f>IF(Inter!$A74="","",  IF(  OR(Feuil1!C$3="Autre",Feuil1!C$3=""),Feuil1!C$10 &amp; " (Non référencé)",Feuil1!C$3)                     )</f>
        <v/>
      </c>
      <c r="C75" s="29" t="str">
        <f>IF(Inter!$A74="","",Feuil1!$C$4)</f>
        <v/>
      </c>
      <c r="D75" s="29" t="str">
        <f>IF(Inter!$A74="","",Feuil1!$C$5)</f>
        <v/>
      </c>
      <c r="E75" s="29" t="str">
        <f>IF(Inter!$A74="","",Feuil1!$C$6)</f>
        <v/>
      </c>
      <c r="F75" s="29" t="str">
        <f>IF(Inter!$A74="","",Feuil1!$C$7)</f>
        <v/>
      </c>
      <c r="G75" s="29" t="str">
        <f>IF(Inter!$A74="","",Feuil1!$C$8&amp;"")</f>
        <v/>
      </c>
      <c r="H75" s="29" t="str">
        <f>IF(Inter!$A74="","",Feuil1!$C$9)&amp;""</f>
        <v/>
      </c>
      <c r="I75" s="29" t="str">
        <f>Inter!I74</f>
        <v/>
      </c>
      <c r="J75" s="29" t="str">
        <f>TRIM(UPPER(Feuil1!C88))</f>
        <v/>
      </c>
      <c r="K75" s="29" t="str">
        <f>Inter!W74</f>
        <v/>
      </c>
      <c r="L75" s="29" t="str">
        <f>IF(Feuil1!E88="","",Feuil1!E88)</f>
        <v/>
      </c>
      <c r="M75" s="29" t="str">
        <f>IF($K75="","",Feuil1!$C$2)</f>
        <v/>
      </c>
    </row>
    <row r="76" spans="1:13">
      <c r="A76" s="30" t="str">
        <f>IF(Inter!A75="","",Inter2!$G$5)</f>
        <v/>
      </c>
      <c r="B76" s="29" t="str">
        <f>IF(Inter!$A75="","",  IF(  OR(Feuil1!C$3="Autre",Feuil1!C$3=""),Feuil1!C$10 &amp; " (Non référencé)",Feuil1!C$3)                     )</f>
        <v/>
      </c>
      <c r="C76" s="29" t="str">
        <f>IF(Inter!$A75="","",Feuil1!$C$4)</f>
        <v/>
      </c>
      <c r="D76" s="29" t="str">
        <f>IF(Inter!$A75="","",Feuil1!$C$5)</f>
        <v/>
      </c>
      <c r="E76" s="29" t="str">
        <f>IF(Inter!$A75="","",Feuil1!$C$6)</f>
        <v/>
      </c>
      <c r="F76" s="29" t="str">
        <f>IF(Inter!$A75="","",Feuil1!$C$7)</f>
        <v/>
      </c>
      <c r="G76" s="29" t="str">
        <f>IF(Inter!$A75="","",Feuil1!$C$8&amp;"")</f>
        <v/>
      </c>
      <c r="H76" s="29" t="str">
        <f>IF(Inter!$A75="","",Feuil1!$C$9)&amp;""</f>
        <v/>
      </c>
      <c r="I76" s="29" t="str">
        <f>Inter!I75</f>
        <v/>
      </c>
      <c r="J76" s="29" t="str">
        <f>TRIM(UPPER(Feuil1!C89))</f>
        <v/>
      </c>
      <c r="K76" s="29" t="str">
        <f>Inter!W75</f>
        <v/>
      </c>
      <c r="L76" s="29" t="str">
        <f>IF(Feuil1!E89="","",Feuil1!E89)</f>
        <v/>
      </c>
      <c r="M76" s="29" t="str">
        <f>IF($K76="","",Feuil1!$C$2)</f>
        <v/>
      </c>
    </row>
    <row r="77" spans="1:13">
      <c r="A77" s="30" t="str">
        <f>IF(Inter!A76="","",Inter2!$G$5)</f>
        <v/>
      </c>
      <c r="B77" s="29" t="str">
        <f>IF(Inter!$A76="","",  IF(  OR(Feuil1!C$3="Autre",Feuil1!C$3=""),Feuil1!C$10 &amp; " (Non référencé)",Feuil1!C$3)                     )</f>
        <v/>
      </c>
      <c r="C77" s="29" t="str">
        <f>IF(Inter!$A76="","",Feuil1!$C$4)</f>
        <v/>
      </c>
      <c r="D77" s="29" t="str">
        <f>IF(Inter!$A76="","",Feuil1!$C$5)</f>
        <v/>
      </c>
      <c r="E77" s="29" t="str">
        <f>IF(Inter!$A76="","",Feuil1!$C$6)</f>
        <v/>
      </c>
      <c r="F77" s="29" t="str">
        <f>IF(Inter!$A76="","",Feuil1!$C$7)</f>
        <v/>
      </c>
      <c r="G77" s="29" t="str">
        <f>IF(Inter!$A76="","",Feuil1!$C$8&amp;"")</f>
        <v/>
      </c>
      <c r="H77" s="29" t="str">
        <f>IF(Inter!$A76="","",Feuil1!$C$9)&amp;""</f>
        <v/>
      </c>
      <c r="I77" s="29" t="str">
        <f>Inter!I76</f>
        <v/>
      </c>
      <c r="J77" s="29" t="str">
        <f>TRIM(UPPER(Feuil1!C90))</f>
        <v/>
      </c>
      <c r="K77" s="29" t="str">
        <f>Inter!W76</f>
        <v/>
      </c>
      <c r="L77" s="29" t="str">
        <f>IF(Feuil1!E90="","",Feuil1!E90)</f>
        <v/>
      </c>
      <c r="M77" s="29" t="str">
        <f>IF($K77="","",Feuil1!$C$2)</f>
        <v/>
      </c>
    </row>
    <row r="78" spans="1:13">
      <c r="A78" s="30" t="str">
        <f>IF(Inter!A77="","",Inter2!$G$5)</f>
        <v/>
      </c>
      <c r="B78" s="29" t="str">
        <f>IF(Inter!$A77="","",  IF(  OR(Feuil1!C$3="Autre",Feuil1!C$3=""),Feuil1!C$10 &amp; " (Non référencé)",Feuil1!C$3)                     )</f>
        <v/>
      </c>
      <c r="C78" s="29" t="str">
        <f>IF(Inter!$A77="","",Feuil1!$C$4)</f>
        <v/>
      </c>
      <c r="D78" s="29" t="str">
        <f>IF(Inter!$A77="","",Feuil1!$C$5)</f>
        <v/>
      </c>
      <c r="E78" s="29" t="str">
        <f>IF(Inter!$A77="","",Feuil1!$C$6)</f>
        <v/>
      </c>
      <c r="F78" s="29" t="str">
        <f>IF(Inter!$A77="","",Feuil1!$C$7)</f>
        <v/>
      </c>
      <c r="G78" s="29" t="str">
        <f>IF(Inter!$A77="","",Feuil1!$C$8&amp;"")</f>
        <v/>
      </c>
      <c r="H78" s="29" t="str">
        <f>IF(Inter!$A77="","",Feuil1!$C$9)&amp;""</f>
        <v/>
      </c>
      <c r="I78" s="29" t="str">
        <f>Inter!I77</f>
        <v/>
      </c>
      <c r="J78" s="29" t="str">
        <f>TRIM(UPPER(Feuil1!C91))</f>
        <v/>
      </c>
      <c r="K78" s="29" t="str">
        <f>Inter!W77</f>
        <v/>
      </c>
      <c r="L78" s="29" t="str">
        <f>IF(Feuil1!E91="","",Feuil1!E91)</f>
        <v/>
      </c>
      <c r="M78" s="29" t="str">
        <f>IF($K78="","",Feuil1!$C$2)</f>
        <v/>
      </c>
    </row>
    <row r="79" spans="1:13">
      <c r="A79" s="30" t="str">
        <f>IF(Inter!A78="","",Inter2!$G$5)</f>
        <v/>
      </c>
      <c r="B79" s="29" t="str">
        <f>IF(Inter!$A78="","",  IF(  OR(Feuil1!C$3="Autre",Feuil1!C$3=""),Feuil1!C$10 &amp; " (Non référencé)",Feuil1!C$3)                     )</f>
        <v/>
      </c>
      <c r="C79" s="29" t="str">
        <f>IF(Inter!$A78="","",Feuil1!$C$4)</f>
        <v/>
      </c>
      <c r="D79" s="29" t="str">
        <f>IF(Inter!$A78="","",Feuil1!$C$5)</f>
        <v/>
      </c>
      <c r="E79" s="29" t="str">
        <f>IF(Inter!$A78="","",Feuil1!$C$6)</f>
        <v/>
      </c>
      <c r="F79" s="29" t="str">
        <f>IF(Inter!$A78="","",Feuil1!$C$7)</f>
        <v/>
      </c>
      <c r="G79" s="29" t="str">
        <f>IF(Inter!$A78="","",Feuil1!$C$8&amp;"")</f>
        <v/>
      </c>
      <c r="H79" s="29" t="str">
        <f>IF(Inter!$A78="","",Feuil1!$C$9)&amp;""</f>
        <v/>
      </c>
      <c r="I79" s="29" t="str">
        <f>Inter!I78</f>
        <v/>
      </c>
      <c r="J79" s="29" t="str">
        <f>TRIM(UPPER(Feuil1!C92))</f>
        <v/>
      </c>
      <c r="K79" s="29" t="str">
        <f>Inter!W78</f>
        <v/>
      </c>
      <c r="L79" s="29" t="str">
        <f>IF(Feuil1!E92="","",Feuil1!E92)</f>
        <v/>
      </c>
      <c r="M79" s="29" t="str">
        <f>IF($K79="","",Feuil1!$C$2)</f>
        <v/>
      </c>
    </row>
    <row r="80" spans="1:13">
      <c r="A80" s="30" t="str">
        <f>IF(Inter!A79="","",Inter2!$G$5)</f>
        <v/>
      </c>
      <c r="B80" s="29" t="str">
        <f>IF(Inter!$A79="","",  IF(  OR(Feuil1!C$3="Autre",Feuil1!C$3=""),Feuil1!C$10 &amp; " (Non référencé)",Feuil1!C$3)                     )</f>
        <v/>
      </c>
      <c r="C80" s="29" t="str">
        <f>IF(Inter!$A79="","",Feuil1!$C$4)</f>
        <v/>
      </c>
      <c r="D80" s="29" t="str">
        <f>IF(Inter!$A79="","",Feuil1!$C$5)</f>
        <v/>
      </c>
      <c r="E80" s="29" t="str">
        <f>IF(Inter!$A79="","",Feuil1!$C$6)</f>
        <v/>
      </c>
      <c r="F80" s="29" t="str">
        <f>IF(Inter!$A79="","",Feuil1!$C$7)</f>
        <v/>
      </c>
      <c r="G80" s="29" t="str">
        <f>IF(Inter!$A79="","",Feuil1!$C$8&amp;"")</f>
        <v/>
      </c>
      <c r="H80" s="29" t="str">
        <f>IF(Inter!$A79="","",Feuil1!$C$9)&amp;""</f>
        <v/>
      </c>
      <c r="I80" s="29" t="str">
        <f>Inter!I79</f>
        <v/>
      </c>
      <c r="J80" s="29" t="str">
        <f>TRIM(UPPER(Feuil1!C93))</f>
        <v/>
      </c>
      <c r="K80" s="29" t="str">
        <f>Inter!W79</f>
        <v/>
      </c>
      <c r="L80" s="29" t="str">
        <f>IF(Feuil1!E93="","",Feuil1!E93)</f>
        <v/>
      </c>
      <c r="M80" s="29" t="str">
        <f>IF($K80="","",Feuil1!$C$2)</f>
        <v/>
      </c>
    </row>
    <row r="81" spans="1:13">
      <c r="A81" s="30" t="str">
        <f>IF(Inter!A80="","",Inter2!$G$5)</f>
        <v/>
      </c>
      <c r="B81" s="29" t="str">
        <f>IF(Inter!$A80="","",  IF(  OR(Feuil1!C$3="Autre",Feuil1!C$3=""),Feuil1!C$10 &amp; " (Non référencé)",Feuil1!C$3)                     )</f>
        <v/>
      </c>
      <c r="C81" s="29" t="str">
        <f>IF(Inter!$A80="","",Feuil1!$C$4)</f>
        <v/>
      </c>
      <c r="D81" s="29" t="str">
        <f>IF(Inter!$A80="","",Feuil1!$C$5)</f>
        <v/>
      </c>
      <c r="E81" s="29" t="str">
        <f>IF(Inter!$A80="","",Feuil1!$C$6)</f>
        <v/>
      </c>
      <c r="F81" s="29" t="str">
        <f>IF(Inter!$A80="","",Feuil1!$C$7)</f>
        <v/>
      </c>
      <c r="G81" s="29" t="str">
        <f>IF(Inter!$A80="","",Feuil1!$C$8&amp;"")</f>
        <v/>
      </c>
      <c r="H81" s="29" t="str">
        <f>IF(Inter!$A80="","",Feuil1!$C$9)&amp;""</f>
        <v/>
      </c>
      <c r="I81" s="29" t="str">
        <f>Inter!I80</f>
        <v/>
      </c>
      <c r="J81" s="29" t="str">
        <f>TRIM(UPPER(Feuil1!C94))</f>
        <v/>
      </c>
      <c r="K81" s="29" t="str">
        <f>Inter!W80</f>
        <v/>
      </c>
      <c r="L81" s="29" t="str">
        <f>IF(Feuil1!E94="","",Feuil1!E94)</f>
        <v/>
      </c>
      <c r="M81" s="29" t="str">
        <f>IF($K81="","",Feuil1!$C$2)</f>
        <v/>
      </c>
    </row>
    <row r="82" spans="1:13">
      <c r="A82" s="30" t="str">
        <f>IF(Inter!A81="","",Inter2!$G$5)</f>
        <v/>
      </c>
      <c r="B82" s="29" t="str">
        <f>IF(Inter!$A81="","",  IF(  OR(Feuil1!C$3="Autre",Feuil1!C$3=""),Feuil1!C$10 &amp; " (Non référencé)",Feuil1!C$3)                     )</f>
        <v/>
      </c>
      <c r="C82" s="29" t="str">
        <f>IF(Inter!$A81="","",Feuil1!$C$4)</f>
        <v/>
      </c>
      <c r="D82" s="29" t="str">
        <f>IF(Inter!$A81="","",Feuil1!$C$5)</f>
        <v/>
      </c>
      <c r="E82" s="29" t="str">
        <f>IF(Inter!$A81="","",Feuil1!$C$6)</f>
        <v/>
      </c>
      <c r="F82" s="29" t="str">
        <f>IF(Inter!$A81="","",Feuil1!$C$7)</f>
        <v/>
      </c>
      <c r="G82" s="29" t="str">
        <f>IF(Inter!$A81="","",Feuil1!$C$8&amp;"")</f>
        <v/>
      </c>
      <c r="H82" s="29" t="str">
        <f>IF(Inter!$A81="","",Feuil1!$C$9)&amp;""</f>
        <v/>
      </c>
      <c r="I82" s="29" t="str">
        <f>Inter!I81</f>
        <v/>
      </c>
      <c r="J82" s="29" t="str">
        <f>TRIM(UPPER(Feuil1!C95))</f>
        <v/>
      </c>
      <c r="K82" s="29" t="str">
        <f>Inter!W81</f>
        <v/>
      </c>
      <c r="L82" s="29" t="str">
        <f>IF(Feuil1!E95="","",Feuil1!E95)</f>
        <v/>
      </c>
      <c r="M82" s="29" t="str">
        <f>IF($K82="","",Feuil1!$C$2)</f>
        <v/>
      </c>
    </row>
    <row r="83" spans="1:13">
      <c r="A83" s="30" t="str">
        <f>IF(Inter!A82="","",Inter2!$G$5)</f>
        <v/>
      </c>
      <c r="B83" s="29" t="str">
        <f>IF(Inter!$A82="","",  IF(  OR(Feuil1!C$3="Autre",Feuil1!C$3=""),Feuil1!C$10 &amp; " (Non référencé)",Feuil1!C$3)                     )</f>
        <v/>
      </c>
      <c r="C83" s="29" t="str">
        <f>IF(Inter!$A82="","",Feuil1!$C$4)</f>
        <v/>
      </c>
      <c r="D83" s="29" t="str">
        <f>IF(Inter!$A82="","",Feuil1!$C$5)</f>
        <v/>
      </c>
      <c r="E83" s="29" t="str">
        <f>IF(Inter!$A82="","",Feuil1!$C$6)</f>
        <v/>
      </c>
      <c r="F83" s="29" t="str">
        <f>IF(Inter!$A82="","",Feuil1!$C$7)</f>
        <v/>
      </c>
      <c r="G83" s="29" t="str">
        <f>IF(Inter!$A82="","",Feuil1!$C$8&amp;"")</f>
        <v/>
      </c>
      <c r="H83" s="29" t="str">
        <f>IF(Inter!$A82="","",Feuil1!$C$9)&amp;""</f>
        <v/>
      </c>
      <c r="I83" s="29" t="str">
        <f>Inter!I82</f>
        <v/>
      </c>
      <c r="J83" s="29" t="str">
        <f>TRIM(UPPER(Feuil1!C96))</f>
        <v/>
      </c>
      <c r="K83" s="29" t="str">
        <f>Inter!W82</f>
        <v/>
      </c>
      <c r="L83" s="29" t="str">
        <f>IF(Feuil1!E96="","",Feuil1!E96)</f>
        <v/>
      </c>
      <c r="M83" s="29" t="str">
        <f>IF($K83="","",Feuil1!$C$2)</f>
        <v/>
      </c>
    </row>
    <row r="84" spans="1:13">
      <c r="A84" s="30" t="str">
        <f>IF(Inter!A83="","",Inter2!$G$5)</f>
        <v/>
      </c>
      <c r="B84" s="29" t="str">
        <f>IF(Inter!$A83="","",  IF(  OR(Feuil1!C$3="Autre",Feuil1!C$3=""),Feuil1!C$10 &amp; " (Non référencé)",Feuil1!C$3)                     )</f>
        <v/>
      </c>
      <c r="C84" s="29" t="str">
        <f>IF(Inter!$A83="","",Feuil1!$C$4)</f>
        <v/>
      </c>
      <c r="D84" s="29" t="str">
        <f>IF(Inter!$A83="","",Feuil1!$C$5)</f>
        <v/>
      </c>
      <c r="E84" s="29" t="str">
        <f>IF(Inter!$A83="","",Feuil1!$C$6)</f>
        <v/>
      </c>
      <c r="F84" s="29" t="str">
        <f>IF(Inter!$A83="","",Feuil1!$C$7)</f>
        <v/>
      </c>
      <c r="G84" s="29" t="str">
        <f>IF(Inter!$A83="","",Feuil1!$C$8&amp;"")</f>
        <v/>
      </c>
      <c r="H84" s="29" t="str">
        <f>IF(Inter!$A83="","",Feuil1!$C$9)&amp;""</f>
        <v/>
      </c>
      <c r="I84" s="29" t="str">
        <f>Inter!I83</f>
        <v/>
      </c>
      <c r="J84" s="29" t="str">
        <f>TRIM(UPPER(Feuil1!C97))</f>
        <v/>
      </c>
      <c r="K84" s="29" t="str">
        <f>Inter!W83</f>
        <v/>
      </c>
      <c r="L84" s="29" t="str">
        <f>IF(Feuil1!E97="","",Feuil1!E97)</f>
        <v/>
      </c>
      <c r="M84" s="29" t="str">
        <f>IF($K84="","",Feuil1!$C$2)</f>
        <v/>
      </c>
    </row>
    <row r="85" spans="1:13">
      <c r="A85" s="30" t="str">
        <f>IF(Inter!A84="","",Inter2!$G$5)</f>
        <v/>
      </c>
      <c r="B85" s="29" t="str">
        <f>IF(Inter!$A84="","",  IF(  OR(Feuil1!C$3="Autre",Feuil1!C$3=""),Feuil1!C$10 &amp; " (Non référencé)",Feuil1!C$3)                     )</f>
        <v/>
      </c>
      <c r="C85" s="29" t="str">
        <f>IF(Inter!$A84="","",Feuil1!$C$4)</f>
        <v/>
      </c>
      <c r="D85" s="29" t="str">
        <f>IF(Inter!$A84="","",Feuil1!$C$5)</f>
        <v/>
      </c>
      <c r="E85" s="29" t="str">
        <f>IF(Inter!$A84="","",Feuil1!$C$6)</f>
        <v/>
      </c>
      <c r="F85" s="29" t="str">
        <f>IF(Inter!$A84="","",Feuil1!$C$7)</f>
        <v/>
      </c>
      <c r="G85" s="29" t="str">
        <f>IF(Inter!$A84="","",Feuil1!$C$8&amp;"")</f>
        <v/>
      </c>
      <c r="H85" s="29" t="str">
        <f>IF(Inter!$A84="","",Feuil1!$C$9)&amp;""</f>
        <v/>
      </c>
      <c r="I85" s="29" t="str">
        <f>Inter!I84</f>
        <v/>
      </c>
      <c r="J85" s="29" t="str">
        <f>TRIM(UPPER(Feuil1!C98))</f>
        <v/>
      </c>
      <c r="K85" s="29" t="str">
        <f>Inter!W84</f>
        <v/>
      </c>
      <c r="L85" s="29" t="str">
        <f>IF(Feuil1!E98="","",Feuil1!E98)</f>
        <v/>
      </c>
      <c r="M85" s="29" t="str">
        <f>IF($K85="","",Feuil1!$C$2)</f>
        <v/>
      </c>
    </row>
    <row r="86" spans="1:13">
      <c r="A86" s="30" t="str">
        <f>IF(Inter!A85="","",Inter2!$G$5)</f>
        <v/>
      </c>
      <c r="B86" s="29" t="str">
        <f>IF(Inter!$A85="","",  IF(  OR(Feuil1!C$3="Autre",Feuil1!C$3=""),Feuil1!C$10 &amp; " (Non référencé)",Feuil1!C$3)                     )</f>
        <v/>
      </c>
      <c r="C86" s="29" t="str">
        <f>IF(Inter!$A85="","",Feuil1!$C$4)</f>
        <v/>
      </c>
      <c r="D86" s="29" t="str">
        <f>IF(Inter!$A85="","",Feuil1!$C$5)</f>
        <v/>
      </c>
      <c r="E86" s="29" t="str">
        <f>IF(Inter!$A85="","",Feuil1!$C$6)</f>
        <v/>
      </c>
      <c r="F86" s="29" t="str">
        <f>IF(Inter!$A85="","",Feuil1!$C$7)</f>
        <v/>
      </c>
      <c r="G86" s="29" t="str">
        <f>IF(Inter!$A85="","",Feuil1!$C$8&amp;"")</f>
        <v/>
      </c>
      <c r="H86" s="29" t="str">
        <f>IF(Inter!$A85="","",Feuil1!$C$9)&amp;""</f>
        <v/>
      </c>
      <c r="I86" s="29" t="str">
        <f>Inter!I85</f>
        <v/>
      </c>
      <c r="J86" s="29" t="str">
        <f>TRIM(UPPER(Feuil1!C99))</f>
        <v/>
      </c>
      <c r="K86" s="29" t="str">
        <f>Inter!W85</f>
        <v/>
      </c>
      <c r="L86" s="29" t="str">
        <f>IF(Feuil1!E99="","",Feuil1!E99)</f>
        <v/>
      </c>
      <c r="M86" s="29" t="str">
        <f>IF($K86="","",Feuil1!$C$2)</f>
        <v/>
      </c>
    </row>
    <row r="87" spans="1:13">
      <c r="A87" s="30" t="str">
        <f>IF(Inter!A86="","",Inter2!$G$5)</f>
        <v/>
      </c>
      <c r="B87" s="29" t="str">
        <f>IF(Inter!$A86="","",  IF(  OR(Feuil1!C$3="Autre",Feuil1!C$3=""),Feuil1!C$10 &amp; " (Non référencé)",Feuil1!C$3)                     )</f>
        <v/>
      </c>
      <c r="C87" s="29" t="str">
        <f>IF(Inter!$A86="","",Feuil1!$C$4)</f>
        <v/>
      </c>
      <c r="D87" s="29" t="str">
        <f>IF(Inter!$A86="","",Feuil1!$C$5)</f>
        <v/>
      </c>
      <c r="E87" s="29" t="str">
        <f>IF(Inter!$A86="","",Feuil1!$C$6)</f>
        <v/>
      </c>
      <c r="F87" s="29" t="str">
        <f>IF(Inter!$A86="","",Feuil1!$C$7)</f>
        <v/>
      </c>
      <c r="G87" s="29" t="str">
        <f>IF(Inter!$A86="","",Feuil1!$C$8&amp;"")</f>
        <v/>
      </c>
      <c r="H87" s="29" t="str">
        <f>IF(Inter!$A86="","",Feuil1!$C$9)&amp;""</f>
        <v/>
      </c>
      <c r="I87" s="29" t="str">
        <f>Inter!I86</f>
        <v/>
      </c>
      <c r="J87" s="29" t="str">
        <f>TRIM(UPPER(Feuil1!C100))</f>
        <v/>
      </c>
      <c r="K87" s="29" t="str">
        <f>Inter!W86</f>
        <v/>
      </c>
      <c r="L87" s="29" t="str">
        <f>IF(Feuil1!E100="","",Feuil1!E100)</f>
        <v/>
      </c>
      <c r="M87" s="29" t="str">
        <f>IF($K87="","",Feuil1!$C$2)</f>
        <v/>
      </c>
    </row>
    <row r="88" spans="1:13">
      <c r="A88" s="30" t="str">
        <f>IF(Inter!A87="","",Inter2!$G$5)</f>
        <v/>
      </c>
      <c r="B88" s="29" t="str">
        <f>IF(Inter!$A87="","",  IF(  OR(Feuil1!C$3="Autre",Feuil1!C$3=""),Feuil1!C$10 &amp; " (Non référencé)",Feuil1!C$3)                     )</f>
        <v/>
      </c>
      <c r="C88" s="29" t="str">
        <f>IF(Inter!$A87="","",Feuil1!$C$4)</f>
        <v/>
      </c>
      <c r="D88" s="29" t="str">
        <f>IF(Inter!$A87="","",Feuil1!$C$5)</f>
        <v/>
      </c>
      <c r="E88" s="29" t="str">
        <f>IF(Inter!$A87="","",Feuil1!$C$6)</f>
        <v/>
      </c>
      <c r="F88" s="29" t="str">
        <f>IF(Inter!$A87="","",Feuil1!$C$7)</f>
        <v/>
      </c>
      <c r="G88" s="29" t="str">
        <f>IF(Inter!$A87="","",Feuil1!$C$8&amp;"")</f>
        <v/>
      </c>
      <c r="H88" s="29" t="str">
        <f>IF(Inter!$A87="","",Feuil1!$C$9)&amp;""</f>
        <v/>
      </c>
      <c r="I88" s="29" t="str">
        <f>Inter!I87</f>
        <v/>
      </c>
      <c r="J88" s="29" t="str">
        <f>TRIM(UPPER(Feuil1!C101))</f>
        <v/>
      </c>
      <c r="K88" s="29" t="str">
        <f>Inter!W87</f>
        <v/>
      </c>
      <c r="L88" s="29" t="str">
        <f>IF(Feuil1!E101="","",Feuil1!E101)</f>
        <v/>
      </c>
      <c r="M88" s="29" t="str">
        <f>IF($K88="","",Feuil1!$C$2)</f>
        <v/>
      </c>
    </row>
    <row r="89" spans="1:13">
      <c r="A89" s="30" t="str">
        <f>IF(Inter!A88="","",Inter2!$G$5)</f>
        <v/>
      </c>
      <c r="B89" s="29" t="str">
        <f>IF(Inter!$A88="","",  IF(  OR(Feuil1!C$3="Autre",Feuil1!C$3=""),Feuil1!C$10 &amp; " (Non référencé)",Feuil1!C$3)                     )</f>
        <v/>
      </c>
      <c r="C89" s="29" t="str">
        <f>IF(Inter!$A88="","",Feuil1!$C$4)</f>
        <v/>
      </c>
      <c r="D89" s="29" t="str">
        <f>IF(Inter!$A88="","",Feuil1!$C$5)</f>
        <v/>
      </c>
      <c r="E89" s="29" t="str">
        <f>IF(Inter!$A88="","",Feuil1!$C$6)</f>
        <v/>
      </c>
      <c r="F89" s="29" t="str">
        <f>IF(Inter!$A88="","",Feuil1!$C$7)</f>
        <v/>
      </c>
      <c r="G89" s="29" t="str">
        <f>IF(Inter!$A88="","",Feuil1!$C$8&amp;"")</f>
        <v/>
      </c>
      <c r="H89" s="29" t="str">
        <f>IF(Inter!$A88="","",Feuil1!$C$9)&amp;""</f>
        <v/>
      </c>
      <c r="I89" s="29" t="str">
        <f>Inter!I88</f>
        <v/>
      </c>
      <c r="J89" s="29" t="str">
        <f>TRIM(UPPER(Feuil1!C102))</f>
        <v/>
      </c>
      <c r="K89" s="29" t="str">
        <f>Inter!W88</f>
        <v/>
      </c>
      <c r="L89" s="29" t="str">
        <f>IF(Feuil1!E102="","",Feuil1!E102)</f>
        <v/>
      </c>
      <c r="M89" s="29" t="str">
        <f>IF($K89="","",Feuil1!$C$2)</f>
        <v/>
      </c>
    </row>
    <row r="90" spans="1:13">
      <c r="A90" s="30" t="str">
        <f>IF(Inter!A89="","",Inter2!$G$5)</f>
        <v/>
      </c>
      <c r="B90" s="29" t="str">
        <f>IF(Inter!$A89="","",  IF(  OR(Feuil1!C$3="Autre",Feuil1!C$3=""),Feuil1!C$10 &amp; " (Non référencé)",Feuil1!C$3)                     )</f>
        <v/>
      </c>
      <c r="C90" s="29" t="str">
        <f>IF(Inter!$A89="","",Feuil1!$C$4)</f>
        <v/>
      </c>
      <c r="D90" s="29" t="str">
        <f>IF(Inter!$A89="","",Feuil1!$C$5)</f>
        <v/>
      </c>
      <c r="E90" s="29" t="str">
        <f>IF(Inter!$A89="","",Feuil1!$C$6)</f>
        <v/>
      </c>
      <c r="F90" s="29" t="str">
        <f>IF(Inter!$A89="","",Feuil1!$C$7)</f>
        <v/>
      </c>
      <c r="G90" s="29" t="str">
        <f>IF(Inter!$A89="","",Feuil1!$C$8&amp;"")</f>
        <v/>
      </c>
      <c r="H90" s="29" t="str">
        <f>IF(Inter!$A89="","",Feuil1!$C$9)&amp;""</f>
        <v/>
      </c>
      <c r="I90" s="29" t="str">
        <f>Inter!I89</f>
        <v/>
      </c>
      <c r="J90" s="29" t="str">
        <f>TRIM(UPPER(Feuil1!C103))</f>
        <v/>
      </c>
      <c r="K90" s="29" t="str">
        <f>Inter!W89</f>
        <v/>
      </c>
      <c r="L90" s="29" t="str">
        <f>IF(Feuil1!E103="","",Feuil1!E103)</f>
        <v/>
      </c>
      <c r="M90" s="29" t="str">
        <f>IF($K90="","",Feuil1!$C$2)</f>
        <v/>
      </c>
    </row>
    <row r="91" spans="1:13">
      <c r="A91" s="30" t="str">
        <f>IF(Inter!A90="","",Inter2!$G$5)</f>
        <v/>
      </c>
      <c r="B91" s="29" t="str">
        <f>IF(Inter!$A90="","",  IF(  OR(Feuil1!C$3="Autre",Feuil1!C$3=""),Feuil1!C$10 &amp; " (Non référencé)",Feuil1!C$3)                     )</f>
        <v/>
      </c>
      <c r="C91" s="29" t="str">
        <f>IF(Inter!$A90="","",Feuil1!$C$4)</f>
        <v/>
      </c>
      <c r="D91" s="29" t="str">
        <f>IF(Inter!$A90="","",Feuil1!$C$5)</f>
        <v/>
      </c>
      <c r="E91" s="29" t="str">
        <f>IF(Inter!$A90="","",Feuil1!$C$6)</f>
        <v/>
      </c>
      <c r="F91" s="29" t="str">
        <f>IF(Inter!$A90="","",Feuil1!$C$7)</f>
        <v/>
      </c>
      <c r="G91" s="29" t="str">
        <f>IF(Inter!$A90="","",Feuil1!$C$8&amp;"")</f>
        <v/>
      </c>
      <c r="H91" s="29" t="str">
        <f>IF(Inter!$A90="","",Feuil1!$C$9)&amp;""</f>
        <v/>
      </c>
      <c r="I91" s="29" t="str">
        <f>Inter!I90</f>
        <v/>
      </c>
      <c r="J91" s="29" t="str">
        <f>TRIM(UPPER(Feuil1!C104))</f>
        <v/>
      </c>
      <c r="K91" s="29" t="str">
        <f>Inter!W90</f>
        <v/>
      </c>
      <c r="L91" s="29" t="str">
        <f>IF(Feuil1!E104="","",Feuil1!E104)</f>
        <v/>
      </c>
      <c r="M91" s="29" t="str">
        <f>IF($K91="","",Feuil1!$C$2)</f>
        <v/>
      </c>
    </row>
    <row r="92" spans="1:13">
      <c r="A92" s="30" t="str">
        <f>IF(Inter!A91="","",Inter2!$G$5)</f>
        <v/>
      </c>
      <c r="B92" s="29" t="str">
        <f>IF(Inter!$A91="","",  IF(  OR(Feuil1!C$3="Autre",Feuil1!C$3=""),Feuil1!C$10 &amp; " (Non référencé)",Feuil1!C$3)                     )</f>
        <v/>
      </c>
      <c r="C92" s="29" t="str">
        <f>IF(Inter!$A91="","",Feuil1!$C$4)</f>
        <v/>
      </c>
      <c r="D92" s="29" t="str">
        <f>IF(Inter!$A91="","",Feuil1!$C$5)</f>
        <v/>
      </c>
      <c r="E92" s="29" t="str">
        <f>IF(Inter!$A91="","",Feuil1!$C$6)</f>
        <v/>
      </c>
      <c r="F92" s="29" t="str">
        <f>IF(Inter!$A91="","",Feuil1!$C$7)</f>
        <v/>
      </c>
      <c r="G92" s="29" t="str">
        <f>IF(Inter!$A91="","",Feuil1!$C$8&amp;"")</f>
        <v/>
      </c>
      <c r="H92" s="29" t="str">
        <f>IF(Inter!$A91="","",Feuil1!$C$9)&amp;""</f>
        <v/>
      </c>
      <c r="I92" s="29" t="str">
        <f>Inter!I91</f>
        <v/>
      </c>
      <c r="J92" s="29" t="str">
        <f>TRIM(UPPER(Feuil1!C105))</f>
        <v/>
      </c>
      <c r="K92" s="29" t="str">
        <f>Inter!W91</f>
        <v/>
      </c>
      <c r="L92" s="29" t="str">
        <f>IF(Feuil1!E105="","",Feuil1!E105)</f>
        <v/>
      </c>
      <c r="M92" s="29" t="str">
        <f>IF($K92="","",Feuil1!$C$2)</f>
        <v/>
      </c>
    </row>
    <row r="93" spans="1:13">
      <c r="A93" s="30" t="str">
        <f>IF(Inter!A92="","",Inter2!$G$5)</f>
        <v/>
      </c>
      <c r="B93" s="29" t="str">
        <f>IF(Inter!$A92="","",  IF(  OR(Feuil1!C$3="Autre",Feuil1!C$3=""),Feuil1!C$10 &amp; " (Non référencé)",Feuil1!C$3)                     )</f>
        <v/>
      </c>
      <c r="C93" s="29" t="str">
        <f>IF(Inter!$A92="","",Feuil1!$C$4)</f>
        <v/>
      </c>
      <c r="D93" s="29" t="str">
        <f>IF(Inter!$A92="","",Feuil1!$C$5)</f>
        <v/>
      </c>
      <c r="E93" s="29" t="str">
        <f>IF(Inter!$A92="","",Feuil1!$C$6)</f>
        <v/>
      </c>
      <c r="F93" s="29" t="str">
        <f>IF(Inter!$A92="","",Feuil1!$C$7)</f>
        <v/>
      </c>
      <c r="G93" s="29" t="str">
        <f>IF(Inter!$A92="","",Feuil1!$C$8&amp;"")</f>
        <v/>
      </c>
      <c r="H93" s="29" t="str">
        <f>IF(Inter!$A92="","",Feuil1!$C$9)&amp;""</f>
        <v/>
      </c>
      <c r="I93" s="29" t="str">
        <f>Inter!I92</f>
        <v/>
      </c>
      <c r="J93" s="29" t="str">
        <f>TRIM(UPPER(Feuil1!C106))</f>
        <v/>
      </c>
      <c r="K93" s="29" t="str">
        <f>Inter!W92</f>
        <v/>
      </c>
      <c r="L93" s="29" t="str">
        <f>IF(Feuil1!E106="","",Feuil1!E106)</f>
        <v/>
      </c>
      <c r="M93" s="29" t="str">
        <f>IF($K93="","",Feuil1!$C$2)</f>
        <v/>
      </c>
    </row>
    <row r="94" spans="1:13">
      <c r="A94" s="30" t="str">
        <f>IF(Inter!A93="","",Inter2!$G$5)</f>
        <v/>
      </c>
      <c r="B94" s="29" t="str">
        <f>IF(Inter!$A93="","",  IF(  OR(Feuil1!C$3="Autre",Feuil1!C$3=""),Feuil1!C$10 &amp; " (Non référencé)",Feuil1!C$3)                     )</f>
        <v/>
      </c>
      <c r="C94" s="29" t="str">
        <f>IF(Inter!$A93="","",Feuil1!$C$4)</f>
        <v/>
      </c>
      <c r="D94" s="29" t="str">
        <f>IF(Inter!$A93="","",Feuil1!$C$5)</f>
        <v/>
      </c>
      <c r="E94" s="29" t="str">
        <f>IF(Inter!$A93="","",Feuil1!$C$6)</f>
        <v/>
      </c>
      <c r="F94" s="29" t="str">
        <f>IF(Inter!$A93="","",Feuil1!$C$7)</f>
        <v/>
      </c>
      <c r="G94" s="29" t="str">
        <f>IF(Inter!$A93="","",Feuil1!$C$8&amp;"")</f>
        <v/>
      </c>
      <c r="H94" s="29" t="str">
        <f>IF(Inter!$A93="","",Feuil1!$C$9)&amp;""</f>
        <v/>
      </c>
      <c r="I94" s="29" t="str">
        <f>Inter!I93</f>
        <v/>
      </c>
      <c r="J94" s="29" t="str">
        <f>TRIM(UPPER(Feuil1!C107))</f>
        <v/>
      </c>
      <c r="K94" s="29" t="str">
        <f>Inter!W93</f>
        <v/>
      </c>
      <c r="L94" s="29" t="str">
        <f>IF(Feuil1!E107="","",Feuil1!E107)</f>
        <v/>
      </c>
      <c r="M94" s="29" t="str">
        <f>IF($K94="","",Feuil1!$C$2)</f>
        <v/>
      </c>
    </row>
    <row r="95" spans="1:13">
      <c r="A95" s="30" t="str">
        <f>IF(Inter!A94="","",Inter2!$G$5)</f>
        <v/>
      </c>
      <c r="B95" s="29" t="str">
        <f>IF(Inter!$A94="","",  IF(  OR(Feuil1!C$3="Autre",Feuil1!C$3=""),Feuil1!C$10 &amp; " (Non référencé)",Feuil1!C$3)                     )</f>
        <v/>
      </c>
      <c r="C95" s="29" t="str">
        <f>IF(Inter!$A94="","",Feuil1!$C$4)</f>
        <v/>
      </c>
      <c r="D95" s="29" t="str">
        <f>IF(Inter!$A94="","",Feuil1!$C$5)</f>
        <v/>
      </c>
      <c r="E95" s="29" t="str">
        <f>IF(Inter!$A94="","",Feuil1!$C$6)</f>
        <v/>
      </c>
      <c r="F95" s="29" t="str">
        <f>IF(Inter!$A94="","",Feuil1!$C$7)</f>
        <v/>
      </c>
      <c r="G95" s="29" t="str">
        <f>IF(Inter!$A94="","",Feuil1!$C$8&amp;"")</f>
        <v/>
      </c>
      <c r="H95" s="29" t="str">
        <f>IF(Inter!$A94="","",Feuil1!$C$9)&amp;""</f>
        <v/>
      </c>
      <c r="I95" s="29" t="str">
        <f>Inter!I94</f>
        <v/>
      </c>
      <c r="J95" s="29" t="str">
        <f>TRIM(UPPER(Feuil1!C108))</f>
        <v/>
      </c>
      <c r="K95" s="29" t="str">
        <f>Inter!W94</f>
        <v/>
      </c>
      <c r="L95" s="29" t="str">
        <f>IF(Feuil1!E108="","",Feuil1!E108)</f>
        <v/>
      </c>
      <c r="M95" s="29" t="str">
        <f>IF($K95="","",Feuil1!$C$2)</f>
        <v/>
      </c>
    </row>
    <row r="96" spans="1:13">
      <c r="A96" s="30" t="str">
        <f>IF(Inter!A95="","",Inter2!$G$5)</f>
        <v/>
      </c>
      <c r="B96" s="29" t="str">
        <f>IF(Inter!$A95="","",  IF(  OR(Feuil1!C$3="Autre",Feuil1!C$3=""),Feuil1!C$10 &amp; " (Non référencé)",Feuil1!C$3)                     )</f>
        <v/>
      </c>
      <c r="C96" s="29" t="str">
        <f>IF(Inter!$A95="","",Feuil1!$C$4)</f>
        <v/>
      </c>
      <c r="D96" s="29" t="str">
        <f>IF(Inter!$A95="","",Feuil1!$C$5)</f>
        <v/>
      </c>
      <c r="E96" s="29" t="str">
        <f>IF(Inter!$A95="","",Feuil1!$C$6)</f>
        <v/>
      </c>
      <c r="F96" s="29" t="str">
        <f>IF(Inter!$A95="","",Feuil1!$C$7)</f>
        <v/>
      </c>
      <c r="G96" s="29" t="str">
        <f>IF(Inter!$A95="","",Feuil1!$C$8&amp;"")</f>
        <v/>
      </c>
      <c r="H96" s="29" t="str">
        <f>IF(Inter!$A95="","",Feuil1!$C$9)&amp;""</f>
        <v/>
      </c>
      <c r="I96" s="29" t="str">
        <f>Inter!I95</f>
        <v/>
      </c>
      <c r="J96" s="29" t="str">
        <f>TRIM(UPPER(Feuil1!C109))</f>
        <v/>
      </c>
      <c r="K96" s="29" t="str">
        <f>Inter!W95</f>
        <v/>
      </c>
      <c r="L96" s="29" t="str">
        <f>IF(Feuil1!E109="","",Feuil1!E109)</f>
        <v/>
      </c>
      <c r="M96" s="29" t="str">
        <f>IF($K96="","",Feuil1!$C$2)</f>
        <v/>
      </c>
    </row>
    <row r="97" spans="1:13">
      <c r="A97" s="30" t="str">
        <f>IF(Inter!A96="","",Inter2!$G$5)</f>
        <v/>
      </c>
      <c r="B97" s="29" t="str">
        <f>IF(Inter!$A96="","",  IF(  OR(Feuil1!C$3="Autre",Feuil1!C$3=""),Feuil1!C$10 &amp; " (Non référencé)",Feuil1!C$3)                     )</f>
        <v/>
      </c>
      <c r="C97" s="29" t="str">
        <f>IF(Inter!$A96="","",Feuil1!$C$4)</f>
        <v/>
      </c>
      <c r="D97" s="29" t="str">
        <f>IF(Inter!$A96="","",Feuil1!$C$5)</f>
        <v/>
      </c>
      <c r="E97" s="29" t="str">
        <f>IF(Inter!$A96="","",Feuil1!$C$6)</f>
        <v/>
      </c>
      <c r="F97" s="29" t="str">
        <f>IF(Inter!$A96="","",Feuil1!$C$7)</f>
        <v/>
      </c>
      <c r="G97" s="29" t="str">
        <f>IF(Inter!$A96="","",Feuil1!$C$8&amp;"")</f>
        <v/>
      </c>
      <c r="H97" s="29" t="str">
        <f>IF(Inter!$A96="","",Feuil1!$C$9)&amp;""</f>
        <v/>
      </c>
      <c r="I97" s="29" t="str">
        <f>Inter!I96</f>
        <v/>
      </c>
      <c r="J97" s="29" t="str">
        <f>TRIM(UPPER(Feuil1!C110))</f>
        <v/>
      </c>
      <c r="K97" s="29" t="str">
        <f>Inter!W96</f>
        <v/>
      </c>
      <c r="L97" s="29" t="str">
        <f>IF(Feuil1!E110="","",Feuil1!E110)</f>
        <v/>
      </c>
      <c r="M97" s="29" t="str">
        <f>IF($K97="","",Feuil1!$C$2)</f>
        <v/>
      </c>
    </row>
    <row r="98" spans="1:13">
      <c r="A98" s="30" t="str">
        <f>IF(Inter!A97="","",Inter2!$G$5)</f>
        <v/>
      </c>
      <c r="B98" s="29" t="str">
        <f>IF(Inter!$A97="","",  IF(  OR(Feuil1!C$3="Autre",Feuil1!C$3=""),Feuil1!C$10 &amp; " (Non référencé)",Feuil1!C$3)                     )</f>
        <v/>
      </c>
      <c r="C98" s="29" t="str">
        <f>IF(Inter!$A97="","",Feuil1!$C$4)</f>
        <v/>
      </c>
      <c r="D98" s="29" t="str">
        <f>IF(Inter!$A97="","",Feuil1!$C$5)</f>
        <v/>
      </c>
      <c r="E98" s="29" t="str">
        <f>IF(Inter!$A97="","",Feuil1!$C$6)</f>
        <v/>
      </c>
      <c r="F98" s="29" t="str">
        <f>IF(Inter!$A97="","",Feuil1!$C$7)</f>
        <v/>
      </c>
      <c r="G98" s="29" t="str">
        <f>IF(Inter!$A97="","",Feuil1!$C$8&amp;"")</f>
        <v/>
      </c>
      <c r="H98" s="29" t="str">
        <f>IF(Inter!$A97="","",Feuil1!$C$9)&amp;""</f>
        <v/>
      </c>
      <c r="I98" s="29" t="str">
        <f>Inter!I97</f>
        <v/>
      </c>
      <c r="J98" s="29" t="str">
        <f>TRIM(UPPER(Feuil1!C111))</f>
        <v/>
      </c>
      <c r="K98" s="29" t="str">
        <f>Inter!W97</f>
        <v/>
      </c>
      <c r="L98" s="29" t="str">
        <f>IF(Feuil1!E111="","",Feuil1!E111)</f>
        <v/>
      </c>
      <c r="M98" s="29" t="str">
        <f>IF($K98="","",Feuil1!$C$2)</f>
        <v/>
      </c>
    </row>
    <row r="99" spans="1:13">
      <c r="A99" s="30" t="str">
        <f>IF(Inter!A98="","",Inter2!$G$5)</f>
        <v/>
      </c>
      <c r="B99" s="29" t="str">
        <f>IF(Inter!$A98="","",  IF(  OR(Feuil1!C$3="Autre",Feuil1!C$3=""),Feuil1!C$10 &amp; " (Non référencé)",Feuil1!C$3)                     )</f>
        <v/>
      </c>
      <c r="C99" s="29" t="str">
        <f>IF(Inter!$A98="","",Feuil1!$C$4)</f>
        <v/>
      </c>
      <c r="D99" s="29" t="str">
        <f>IF(Inter!$A98="","",Feuil1!$C$5)</f>
        <v/>
      </c>
      <c r="E99" s="29" t="str">
        <f>IF(Inter!$A98="","",Feuil1!$C$6)</f>
        <v/>
      </c>
      <c r="F99" s="29" t="str">
        <f>IF(Inter!$A98="","",Feuil1!$C$7)</f>
        <v/>
      </c>
      <c r="G99" s="29" t="str">
        <f>IF(Inter!$A98="","",Feuil1!$C$8&amp;"")</f>
        <v/>
      </c>
      <c r="H99" s="29" t="str">
        <f>IF(Inter!$A98="","",Feuil1!$C$9)&amp;""</f>
        <v/>
      </c>
      <c r="I99" s="29" t="str">
        <f>Inter!I98</f>
        <v/>
      </c>
      <c r="J99" s="29" t="str">
        <f>TRIM(UPPER(Feuil1!C112))</f>
        <v/>
      </c>
      <c r="K99" s="29" t="str">
        <f>Inter!W98</f>
        <v/>
      </c>
      <c r="L99" s="29" t="str">
        <f>IF(Feuil1!E112="","",Feuil1!E112)</f>
        <v/>
      </c>
      <c r="M99" s="29" t="str">
        <f>IF($K99="","",Feuil1!$C$2)</f>
        <v/>
      </c>
    </row>
    <row r="100" spans="1:13">
      <c r="A100" s="30" t="str">
        <f>IF(Inter!A99="","",Inter2!$G$5)</f>
        <v/>
      </c>
      <c r="B100" s="29" t="str">
        <f>IF(Inter!$A99="","",  IF(  OR(Feuil1!C$3="Autre",Feuil1!C$3=""),Feuil1!C$10 &amp; " (Non référencé)",Feuil1!C$3)                     )</f>
        <v/>
      </c>
      <c r="C100" s="29" t="str">
        <f>IF(Inter!$A99="","",Feuil1!$C$4)</f>
        <v/>
      </c>
      <c r="D100" s="29" t="str">
        <f>IF(Inter!$A99="","",Feuil1!$C$5)</f>
        <v/>
      </c>
      <c r="E100" s="29" t="str">
        <f>IF(Inter!$A99="","",Feuil1!$C$6)</f>
        <v/>
      </c>
      <c r="F100" s="29" t="str">
        <f>IF(Inter!$A99="","",Feuil1!$C$7)</f>
        <v/>
      </c>
      <c r="G100" s="29" t="str">
        <f>IF(Inter!$A99="","",Feuil1!$C$8&amp;"")</f>
        <v/>
      </c>
      <c r="H100" s="29" t="str">
        <f>IF(Inter!$A99="","",Feuil1!$C$9)&amp;""</f>
        <v/>
      </c>
      <c r="I100" s="29" t="str">
        <f>Inter!I99</f>
        <v/>
      </c>
      <c r="J100" s="29" t="str">
        <f>TRIM(UPPER(Feuil1!C113))</f>
        <v/>
      </c>
      <c r="K100" s="29" t="str">
        <f>Inter!W99</f>
        <v/>
      </c>
      <c r="L100" s="29" t="str">
        <f>IF(Feuil1!E113="","",Feuil1!E113)</f>
        <v/>
      </c>
      <c r="M100" s="29" t="str">
        <f>IF($K100="","",Feuil1!$C$2)</f>
        <v/>
      </c>
    </row>
    <row r="101" spans="1:13">
      <c r="A101" s="30" t="str">
        <f>IF(Inter!A100="","",Inter2!$G$5)</f>
        <v/>
      </c>
      <c r="B101" s="29" t="str">
        <f>IF(Inter!$A100="","",  IF(  OR(Feuil1!C$3="Autre",Feuil1!C$3=""),Feuil1!C$10 &amp; " (Non référencé)",Feuil1!C$3)                     )</f>
        <v/>
      </c>
      <c r="C101" s="29" t="str">
        <f>IF(Inter!$A100="","",Feuil1!$C$4)</f>
        <v/>
      </c>
      <c r="D101" s="29" t="str">
        <f>IF(Inter!$A100="","",Feuil1!$C$5)</f>
        <v/>
      </c>
      <c r="E101" s="29" t="str">
        <f>IF(Inter!$A100="","",Feuil1!$C$6)</f>
        <v/>
      </c>
      <c r="F101" s="29" t="str">
        <f>IF(Inter!$A100="","",Feuil1!$C$7)</f>
        <v/>
      </c>
      <c r="G101" s="29" t="str">
        <f>IF(Inter!$A100="","",Feuil1!$C$8&amp;"")</f>
        <v/>
      </c>
      <c r="H101" s="29" t="str">
        <f>IF(Inter!$A100="","",Feuil1!$C$9)&amp;""</f>
        <v/>
      </c>
      <c r="I101" s="29" t="str">
        <f>Inter!I100</f>
        <v/>
      </c>
      <c r="J101" s="29" t="str">
        <f>TRIM(UPPER(Feuil1!C114))</f>
        <v/>
      </c>
      <c r="K101" s="29" t="str">
        <f>Inter!W100</f>
        <v/>
      </c>
      <c r="L101" s="29" t="str">
        <f>IF(Feuil1!E114="","",Feuil1!E114)</f>
        <v/>
      </c>
      <c r="M101" s="29" t="str">
        <f>IF($K101="","",Feuil1!$C$2)</f>
        <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baseColWidth="10" defaultRowHeight="15"/>
  <cols>
    <col min="1" max="1" width="18.28515625" customWidth="1"/>
    <col min="2" max="2" width="23.7109375" customWidth="1"/>
    <col min="3" max="3" width="22.140625" customWidth="1"/>
    <col min="4" max="4" width="21.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Feuil1</vt:lpstr>
      <vt:lpstr>Inter</vt:lpstr>
      <vt:lpstr>Inter2</vt:lpstr>
      <vt:lpstr>Inter3</vt:lpstr>
      <vt:lpstr>Feuil2</vt:lpstr>
      <vt:lpstr>Feuil3</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2023-10-18T13:16:47Z</dcterms:created>
  <dcterms:modified xsi:type="dcterms:W3CDTF">2024-09-18T07:42:49Z</dcterms:modified>
</cp:coreProperties>
</file>